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0"/>
  </bookViews>
  <sheets>
    <sheet name="BS" sheetId="1" r:id="rId1"/>
    <sheet name="SOCE" sheetId="2" r:id="rId2"/>
    <sheet name="IS" sheetId="3" r:id="rId3"/>
    <sheet name="CFS" sheetId="4" r:id="rId4"/>
    <sheet name="Q3" sheetId="5" r:id="rId5"/>
  </sheets>
  <externalReferences>
    <externalReference r:id="rId8"/>
  </externalReferences>
  <definedNames>
    <definedName name="_Sort" localSheetId="4" hidden="1">#REF!</definedName>
    <definedName name="_Sort" hidden="1">#REF!</definedName>
    <definedName name="PAGE_1" localSheetId="4">#REF!</definedName>
    <definedName name="PAGE_1">#REF!</definedName>
    <definedName name="PAGE_2" localSheetId="4">#REF!</definedName>
    <definedName name="PAGE_2">#REF!</definedName>
    <definedName name="PAGE_3" localSheetId="4">#REF!</definedName>
    <definedName name="PAGE_3">#REF!</definedName>
    <definedName name="PAGE_4" localSheetId="4">#REF!</definedName>
    <definedName name="PAGE_4">#REF!</definedName>
    <definedName name="PAGE_5" localSheetId="4">#REF!</definedName>
    <definedName name="PAGE_5">#REF!</definedName>
    <definedName name="PAGE_6" localSheetId="4">#REF!</definedName>
    <definedName name="PAGE_6">#REF!</definedName>
    <definedName name="PAGE_7" localSheetId="4">#REF!</definedName>
    <definedName name="PAGE_7">#REF!</definedName>
    <definedName name="PAGE_8" localSheetId="4">#REF!</definedName>
    <definedName name="PAGE_8">#REF!</definedName>
    <definedName name="_xlnm.Print_Area" localSheetId="0">'BS'!$A$1:$F$51</definedName>
    <definedName name="_xlnm.Print_Area" localSheetId="3">'CFS'!$A$1:$D$52</definedName>
    <definedName name="_xlnm.Print_Area" localSheetId="2">'IS'!$A$1:$G$41</definedName>
    <definedName name="_xlnm.Print_Area" localSheetId="4">'Q3'!$A$1:$F$41</definedName>
    <definedName name="_xlnm.Print_Area" localSheetId="1">'SOCE'!$A$1:$G$42</definedName>
  </definedNames>
  <calcPr fullCalcOnLoad="1"/>
</workbook>
</file>

<file path=xl/sharedStrings.xml><?xml version="1.0" encoding="utf-8"?>
<sst xmlns="http://schemas.openxmlformats.org/spreadsheetml/2006/main" count="263" uniqueCount="157">
  <si>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</si>
  <si>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</si>
  <si>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</si>
  <si>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</si>
  <si>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</si>
  <si>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</si>
  <si>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</si>
  <si>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</si>
  <si>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</si>
  <si>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</si>
  <si>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</si>
  <si>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</si>
  <si>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</si>
  <si>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</si>
  <si>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</si>
  <si>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</si>
  <si>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</si>
  <si>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</si>
  <si>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</si>
  <si>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</si>
  <si>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</si>
  <si>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</si>
  <si>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</si>
  <si>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</si>
  <si>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</si>
  <si>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</si>
  <si>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</si>
  <si>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</si>
  <si>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</si>
  <si>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</si>
  <si>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</si>
  <si>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</si>
  <si>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</si>
  <si>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</si>
  <si>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</si>
  <si>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</si>
  <si>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</si>
  <si>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</si>
  <si>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</si>
  <si>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</si>
  <si>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</si>
  <si>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</si>
  <si>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</si>
  <si>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</si>
  <si>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</si>
  <si>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</si>
  <si>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</si>
  <si>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</si>
  <si>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</si>
  <si>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</si>
  <si>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</si>
  <si>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</si>
  <si>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</si>
  <si>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</si>
  <si>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</si>
  <si>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</si>
  <si>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</si>
  <si>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</si>
  <si>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</si>
  <si>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</si>
  <si>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</si>
  <si>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</si>
  <si>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</si>
  <si>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</si>
  <si>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</si>
  <si>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</si>
  <si>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</si>
  <si>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</si>
  <si>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</si>
  <si>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</si>
  <si>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</si>
  <si>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</si>
  <si>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</si>
  <si>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</si>
  <si>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</si>
  <si>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</si>
  <si>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</si>
  <si>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</si>
  <si>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</si>
  <si>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</si>
  <si>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</si>
  <si>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Tax refund</t>
  </si>
  <si>
    <t>Cash flows generated from/(used in) investing activities</t>
  </si>
  <si>
    <t xml:space="preserve">Dividend paid </t>
  </si>
  <si>
    <t>Staff costs (inclusive of Directors' remuneration)</t>
  </si>
  <si>
    <t>Operating profits</t>
  </si>
  <si>
    <t>Finance cost</t>
  </si>
  <si>
    <t>Dividends</t>
  </si>
  <si>
    <t xml:space="preserve">Investment in Joint Venture </t>
  </si>
  <si>
    <t xml:space="preserve">  Tax payable</t>
  </si>
  <si>
    <t>Cash and cash equivalents at end of the period</t>
  </si>
  <si>
    <t>Balance as at 31.12.2006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</si>
  <si>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</si>
  <si>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</si>
  <si>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</si>
  <si>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</si>
  <si>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</si>
  <si>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</si>
  <si>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</si>
  <si>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</si>
  <si>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</si>
  <si>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</si>
  <si>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</si>
  <si>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</si>
  <si>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</si>
  <si>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</si>
  <si>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</si>
  <si>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</si>
  <si>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</si>
  <si>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</si>
  <si>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</si>
  <si>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>Basic earnings / (loss) per share (sen)</t>
  </si>
  <si>
    <t xml:space="preserve">Net Profit / (loss) for the period </t>
  </si>
  <si>
    <t>Balance as at 01.01.2006</t>
  </si>
  <si>
    <t xml:space="preserve">  Cash and cash equivalents</t>
  </si>
  <si>
    <t>CURRENT YEAR</t>
  </si>
  <si>
    <t>PRECEDING YEAR</t>
  </si>
  <si>
    <t>Profit/(Loss) before tax</t>
  </si>
  <si>
    <t>Profit/(loss) for the period</t>
  </si>
  <si>
    <t xml:space="preserve">Profit/(Loss) attributable to ordinary equity </t>
  </si>
  <si>
    <t>holders of the parent</t>
  </si>
  <si>
    <t>Basic earnings/(loss) per share (sen)</t>
  </si>
  <si>
    <t>Proposed/Declared dividend per share (sen)</t>
  </si>
  <si>
    <t>AS AT END OF CURRENT QUARTER</t>
  </si>
  <si>
    <t>AS AT PRECEDING FINANCIAL</t>
  </si>
  <si>
    <t>YEAR END</t>
  </si>
  <si>
    <t>Net assets per share attributable to ordinary</t>
  </si>
  <si>
    <t xml:space="preserve"> equity holders of the parent (RM)</t>
  </si>
  <si>
    <t>Remarks :</t>
  </si>
  <si>
    <t>Gross interest income</t>
  </si>
  <si>
    <t>Gross interest expenses</t>
  </si>
  <si>
    <t>31.12.2007</t>
  </si>
  <si>
    <t>Balance as at 31.12.2007</t>
  </si>
  <si>
    <t xml:space="preserve">Impairment of investment in joint venture </t>
  </si>
  <si>
    <t>Property Plant and equipment written off</t>
  </si>
  <si>
    <t>Impairment Loss in joint venture</t>
  </si>
  <si>
    <t>Capital refund from investment in joint venture</t>
  </si>
  <si>
    <t>Allowance for doubtful debts</t>
  </si>
  <si>
    <t xml:space="preserve">     Financial Report for the year ended 31.12.2007)</t>
  </si>
  <si>
    <t>Balance as at 01.01.2007</t>
  </si>
  <si>
    <t xml:space="preserve">     Financial Report for the year ended 31.12.2007.)</t>
  </si>
  <si>
    <t xml:space="preserve">     the Annual  Financial Report for the year ended 31.12.2007)</t>
  </si>
  <si>
    <t>unaudited</t>
  </si>
  <si>
    <t>AS AT 30. 09.2008</t>
  </si>
  <si>
    <t>30.09.2008</t>
  </si>
  <si>
    <t>Treasury shares</t>
  </si>
  <si>
    <t>FOR THE THIRD QUARTER ENDED 30.09.2008</t>
  </si>
  <si>
    <t>(The figures for the period ended 30.09.2008 have not been audited)</t>
  </si>
  <si>
    <t xml:space="preserve">Treasury </t>
  </si>
  <si>
    <t>shares</t>
  </si>
  <si>
    <t>Balance as at 31.09.2008</t>
  </si>
  <si>
    <t>Treasure shares</t>
  </si>
  <si>
    <t>Balance as at 30.09.2007</t>
  </si>
  <si>
    <t>30.09.2007</t>
  </si>
  <si>
    <t>Share buyback</t>
  </si>
  <si>
    <t>SUMMARY OF KEY FINANCIAL INFORMATION FOR THE FINANCIAL PERIOD ENDED 30.09.2008</t>
  </si>
  <si>
    <t>ADDITIONAL INFORMATION FOR THE FINANCIAL PERIOD ENDED 30.09.2008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</si>
</sst>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dd\-mmm\-yy_)"/>
    <numFmt numFmtId="173" formatCode="0_)"/>
    <numFmt numFmtId="174" formatCode="0.0000_)"/>
    <numFmt numFmtId="175" formatCode="#,##0.0000_);\(#,##0.0000\)"/>
    <numFmt numFmtId="176" formatCode="0.00_);\(0.00\)"/>
    <numFmt numFmtId="177" formatCode="[$-409]dddd\,\ mmmm\ dd\,\ yyyy"/>
    <numFmt numFmtId="178" formatCode="[$-409]h:mm:ss\ AM/PM"/>
    <numFmt numFmtId="179" formatCode="[$-F400]h:mm:ss\ AM/PM"/>
    <numFmt numFmtId="180" formatCode="[$-409]d\-mmm\-yy;@"/>
    <numFmt numFmtId="181" formatCode="#,##0.0_);\(#,##0.0\)"/>
    <numFmt numFmtId="182" formatCode="#,##0.000_);\(#,##0.0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#,##0.00000_);\(#,##0.00000\)"/>
    <numFmt numFmtId="195" formatCode="#,##0.000000_);\(#,##0.000000\)"/>
    <numFmt numFmtId="196" formatCode="_(* #,##0.0_);_(* \(#,##0.0\);_(* &quot;-&quot;?_);_(@_)"/>
    <numFmt numFmtId="197" formatCode="_(* #,##0.00000_);_(* \(#,##0.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</numFmts>
  <fonts count="14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3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43" fontId="6" fillId="0" borderId="0" xfId="0" applyNumberFormat="1" applyFont="1" applyAlignment="1">
      <alignment/>
    </xf>
    <xf numFmtId="184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184" fontId="6" fillId="0" borderId="4" xfId="15" applyNumberFormat="1" applyFont="1" applyBorder="1" applyAlignment="1" applyProtection="1">
      <alignment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15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43" fontId="6" fillId="0" borderId="0" xfId="15" applyFont="1" applyAlignment="1">
      <alignment/>
    </xf>
    <xf numFmtId="184" fontId="6" fillId="0" borderId="0" xfId="0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180" fontId="6" fillId="0" borderId="0" xfId="15" applyNumberFormat="1" applyFont="1" applyAlignment="1">
      <alignment/>
    </xf>
    <xf numFmtId="43" fontId="6" fillId="0" borderId="0" xfId="15" applyFont="1" applyBorder="1" applyAlignment="1">
      <alignment horizontal="right"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 horizontal="center"/>
    </xf>
    <xf numFmtId="41" fontId="5" fillId="0" borderId="0" xfId="15" applyNumberFormat="1" applyFont="1" applyAlignment="1">
      <alignment horizontal="center"/>
    </xf>
    <xf numFmtId="184" fontId="6" fillId="0" borderId="0" xfId="15" applyNumberFormat="1" applyFont="1" applyAlignment="1">
      <alignment/>
    </xf>
    <xf numFmtId="184" fontId="6" fillId="0" borderId="1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4" xfId="15" applyNumberFormat="1" applyFont="1" applyBorder="1" applyAlignment="1">
      <alignment/>
    </xf>
    <xf numFmtId="41" fontId="6" fillId="0" borderId="0" xfId="15" applyNumberFormat="1" applyFont="1" applyAlignment="1">
      <alignment horizontal="center"/>
    </xf>
    <xf numFmtId="41" fontId="6" fillId="0" borderId="1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0" xfId="0" applyNumberFormat="1" applyFont="1" applyAlignment="1" quotePrefix="1">
      <alignment/>
    </xf>
    <xf numFmtId="41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3" fontId="6" fillId="0" borderId="0" xfId="15" applyFont="1" applyBorder="1" applyAlignment="1">
      <alignment/>
    </xf>
    <xf numFmtId="191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5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6" fillId="0" borderId="3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9" fillId="0" borderId="0" xfId="0" applyNumberFormat="1" applyFont="1" applyAlignment="1" applyProtection="1">
      <alignment horizontal="left"/>
      <protection locked="0"/>
    </xf>
    <xf numFmtId="37" fontId="12" fillId="0" borderId="0" xfId="0" applyFont="1" applyAlignment="1">
      <alignment/>
    </xf>
    <xf numFmtId="41" fontId="9" fillId="0" borderId="0" xfId="0" applyNumberFormat="1" applyFont="1" applyAlignment="1">
      <alignment/>
    </xf>
    <xf numFmtId="41" fontId="9" fillId="0" borderId="7" xfId="0" applyNumberFormat="1" applyFont="1" applyBorder="1" applyAlignment="1">
      <alignment/>
    </xf>
    <xf numFmtId="41" fontId="9" fillId="0" borderId="8" xfId="0" applyNumberFormat="1" applyFont="1" applyBorder="1" applyAlignment="1">
      <alignment/>
    </xf>
    <xf numFmtId="41" fontId="9" fillId="0" borderId="9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37" fontId="13" fillId="0" borderId="9" xfId="0" applyNumberFormat="1" applyFont="1" applyBorder="1" applyAlignment="1" applyProtection="1">
      <alignment horizontal="center"/>
      <protection locked="0"/>
    </xf>
    <xf numFmtId="37" fontId="13" fillId="0" borderId="5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Border="1" applyAlignment="1" applyProtection="1">
      <alignment horizontal="center"/>
      <protection locked="0"/>
    </xf>
    <xf numFmtId="37" fontId="13" fillId="0" borderId="2" xfId="0" applyNumberFormat="1" applyFont="1" applyBorder="1" applyAlignment="1" applyProtection="1">
      <alignment horizontal="center"/>
      <protection locked="0"/>
    </xf>
    <xf numFmtId="41" fontId="12" fillId="0" borderId="9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37" fontId="9" fillId="0" borderId="9" xfId="0" applyFont="1" applyBorder="1" applyAlignment="1" applyProtection="1">
      <alignment horizontal="center"/>
      <protection locked="0"/>
    </xf>
    <xf numFmtId="37" fontId="9" fillId="0" borderId="2" xfId="0" applyFont="1" applyBorder="1" applyAlignment="1" applyProtection="1">
      <alignment horizontal="center"/>
      <protection locked="0"/>
    </xf>
    <xf numFmtId="41" fontId="12" fillId="0" borderId="10" xfId="0" applyNumberFormat="1" applyFont="1" applyBorder="1" applyAlignment="1">
      <alignment/>
    </xf>
    <xf numFmtId="41" fontId="12" fillId="0" borderId="1" xfId="0" applyNumberFormat="1" applyFont="1" applyBorder="1" applyAlignment="1">
      <alignment/>
    </xf>
    <xf numFmtId="37" fontId="13" fillId="0" borderId="10" xfId="0" applyFont="1" applyBorder="1" applyAlignment="1" applyProtection="1">
      <alignment horizontal="center"/>
      <protection locked="0"/>
    </xf>
    <xf numFmtId="37" fontId="13" fillId="0" borderId="3" xfId="0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>
      <alignment/>
    </xf>
    <xf numFmtId="41" fontId="12" fillId="0" borderId="12" xfId="0" applyNumberFormat="1" applyFont="1" applyBorder="1" applyAlignment="1">
      <alignment/>
    </xf>
    <xf numFmtId="184" fontId="12" fillId="0" borderId="6" xfId="15" applyNumberFormat="1" applyFont="1" applyBorder="1" applyAlignment="1">
      <alignment/>
    </xf>
    <xf numFmtId="184" fontId="12" fillId="0" borderId="12" xfId="15" applyNumberFormat="1" applyFont="1" applyBorder="1" applyAlignment="1">
      <alignment/>
    </xf>
    <xf numFmtId="41" fontId="12" fillId="0" borderId="2" xfId="0" applyNumberFormat="1" applyFont="1" applyBorder="1" applyAlignment="1">
      <alignment/>
    </xf>
    <xf numFmtId="184" fontId="12" fillId="0" borderId="0" xfId="15" applyNumberFormat="1" applyFont="1" applyBorder="1" applyAlignment="1">
      <alignment/>
    </xf>
    <xf numFmtId="184" fontId="12" fillId="0" borderId="2" xfId="15" applyNumberFormat="1" applyFont="1" applyBorder="1" applyAlignment="1">
      <alignment/>
    </xf>
    <xf numFmtId="41" fontId="12" fillId="0" borderId="5" xfId="0" applyNumberFormat="1" applyFont="1" applyBorder="1" applyAlignment="1">
      <alignment/>
    </xf>
    <xf numFmtId="41" fontId="12" fillId="0" borderId="13" xfId="0" applyNumberFormat="1" applyFont="1" applyBorder="1" applyAlignment="1">
      <alignment/>
    </xf>
    <xf numFmtId="184" fontId="12" fillId="0" borderId="13" xfId="15" applyNumberFormat="1" applyFont="1" applyBorder="1" applyAlignment="1">
      <alignment/>
    </xf>
    <xf numFmtId="41" fontId="12" fillId="0" borderId="3" xfId="0" applyNumberFormat="1" applyFont="1" applyBorder="1" applyAlignment="1">
      <alignment/>
    </xf>
    <xf numFmtId="41" fontId="12" fillId="0" borderId="14" xfId="0" applyNumberFormat="1" applyFont="1" applyBorder="1" applyAlignment="1">
      <alignment/>
    </xf>
    <xf numFmtId="184" fontId="12" fillId="0" borderId="14" xfId="15" applyNumberFormat="1" applyFont="1" applyBorder="1" applyAlignment="1">
      <alignment/>
    </xf>
    <xf numFmtId="43" fontId="12" fillId="0" borderId="10" xfId="15" applyNumberFormat="1" applyFont="1" applyBorder="1" applyAlignment="1">
      <alignment/>
    </xf>
    <xf numFmtId="43" fontId="12" fillId="0" borderId="3" xfId="15" applyNumberFormat="1" applyFont="1" applyBorder="1" applyAlignment="1">
      <alignment/>
    </xf>
    <xf numFmtId="43" fontId="12" fillId="0" borderId="1" xfId="15" applyNumberFormat="1" applyFont="1" applyBorder="1" applyAlignment="1">
      <alignment/>
    </xf>
    <xf numFmtId="41" fontId="12" fillId="0" borderId="6" xfId="0" applyNumberFormat="1" applyFont="1" applyBorder="1" applyAlignment="1">
      <alignment/>
    </xf>
    <xf numFmtId="184" fontId="12" fillId="0" borderId="15" xfId="15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41" fontId="12" fillId="0" borderId="0" xfId="0" applyNumberFormat="1" applyFont="1" applyBorder="1" applyAlignment="1">
      <alignment horizontal="left"/>
    </xf>
    <xf numFmtId="43" fontId="12" fillId="0" borderId="7" xfId="15" applyNumberFormat="1" applyFont="1" applyBorder="1" applyAlignment="1">
      <alignment/>
    </xf>
    <xf numFmtId="184" fontId="12" fillId="0" borderId="13" xfId="15" applyNumberFormat="1" applyFont="1" applyBorder="1" applyAlignment="1">
      <alignment/>
    </xf>
    <xf numFmtId="37" fontId="12" fillId="0" borderId="3" xfId="0" applyFont="1" applyBorder="1" applyAlignment="1" applyProtection="1">
      <alignment horizontal="left"/>
      <protection locked="0"/>
    </xf>
    <xf numFmtId="37" fontId="12" fillId="0" borderId="1" xfId="0" applyFont="1" applyBorder="1" applyAlignment="1" applyProtection="1">
      <alignment horizontal="left"/>
      <protection locked="0"/>
    </xf>
    <xf numFmtId="184" fontId="12" fillId="0" borderId="10" xfId="15" applyNumberFormat="1" applyFont="1" applyBorder="1" applyAlignment="1">
      <alignment/>
    </xf>
    <xf numFmtId="184" fontId="12" fillId="0" borderId="1" xfId="15" applyNumberFormat="1" applyFont="1" applyBorder="1" applyAlignment="1">
      <alignment/>
    </xf>
    <xf numFmtId="37" fontId="12" fillId="0" borderId="8" xfId="0" applyFont="1" applyBorder="1" applyAlignment="1">
      <alignment/>
    </xf>
    <xf numFmtId="37" fontId="12" fillId="0" borderId="13" xfId="0" applyFont="1" applyBorder="1" applyAlignment="1">
      <alignment/>
    </xf>
    <xf numFmtId="37" fontId="12" fillId="0" borderId="0" xfId="0" applyFont="1" applyBorder="1" applyAlignment="1">
      <alignment/>
    </xf>
    <xf numFmtId="37" fontId="12" fillId="0" borderId="16" xfId="0" applyFont="1" applyBorder="1" applyAlignment="1">
      <alignment/>
    </xf>
    <xf numFmtId="37" fontId="12" fillId="0" borderId="10" xfId="0" applyFont="1" applyBorder="1" applyAlignment="1">
      <alignment/>
    </xf>
    <xf numFmtId="37" fontId="12" fillId="0" borderId="1" xfId="0" applyFont="1" applyBorder="1" applyAlignment="1">
      <alignment/>
    </xf>
    <xf numFmtId="37" fontId="12" fillId="0" borderId="14" xfId="0" applyFont="1" applyBorder="1" applyAlignment="1">
      <alignment/>
    </xf>
    <xf numFmtId="37" fontId="13" fillId="0" borderId="9" xfId="0" applyFont="1" applyBorder="1" applyAlignment="1" applyProtection="1">
      <alignment horizontal="center"/>
      <protection locked="0"/>
    </xf>
    <xf numFmtId="184" fontId="12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43" fontId="12" fillId="0" borderId="14" xfId="15" applyNumberFormat="1" applyFont="1" applyBorder="1" applyAlignment="1">
      <alignment/>
    </xf>
    <xf numFmtId="184" fontId="6" fillId="0" borderId="4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1" xfId="15" applyNumberFormat="1" applyFont="1" applyBorder="1" applyAlignment="1">
      <alignment horizontal="center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  <xf numFmtId="184" fontId="13" fillId="0" borderId="8" xfId="15" applyNumberFormat="1" applyFont="1" applyBorder="1" applyAlignment="1" applyProtection="1">
      <alignment horizontal="center"/>
      <protection locked="0"/>
    </xf>
    <xf numFmtId="184" fontId="13" fillId="0" borderId="13" xfId="15" applyNumberFormat="1" applyFont="1" applyBorder="1" applyAlignment="1" applyProtection="1">
      <alignment horizontal="center"/>
      <protection locked="0"/>
    </xf>
    <xf numFmtId="184" fontId="13" fillId="0" borderId="7" xfId="15" applyNumberFormat="1" applyFont="1" applyBorder="1" applyAlignment="1" applyProtection="1">
      <alignment horizontal="center"/>
      <protection locked="0"/>
    </xf>
    <xf numFmtId="37" fontId="13" fillId="0" borderId="6" xfId="0" applyFont="1" applyBorder="1" applyAlignment="1" applyProtection="1">
      <alignment horizontal="center"/>
      <protection locked="0"/>
    </xf>
    <xf numFmtId="37" fontId="13" fillId="0" borderId="15" xfId="0" applyFont="1" applyBorder="1" applyAlignment="1" applyProtection="1">
      <alignment horizontal="center"/>
      <protection locked="0"/>
    </xf>
    <xf numFmtId="37" fontId="13" fillId="0" borderId="11" xfId="0" applyNumberFormat="1" applyFont="1" applyBorder="1" applyAlignment="1" applyProtection="1">
      <alignment horizontal="center"/>
      <protection locked="0"/>
    </xf>
    <xf numFmtId="37" fontId="13" fillId="0" borderId="15" xfId="0" applyNumberFormat="1" applyFont="1" applyBorder="1" applyAlignment="1" applyProtection="1">
      <alignment horizontal="center"/>
      <protection locked="0"/>
    </xf>
    <xf numFmtId="184" fontId="13" fillId="0" borderId="1" xfId="15" applyNumberFormat="1" applyFont="1" applyBorder="1" applyAlignment="1" applyProtection="1">
      <alignment horizontal="center"/>
      <protection locked="0"/>
    </xf>
    <xf numFmtId="184" fontId="13" fillId="0" borderId="14" xfId="15" applyNumberFormat="1" applyFont="1" applyBorder="1" applyAlignment="1" applyProtection="1">
      <alignment horizontal="center"/>
      <protection locked="0"/>
    </xf>
    <xf numFmtId="184" fontId="13" fillId="0" borderId="10" xfId="15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SheetLayoutView="100" workbookViewId="0" topLeftCell="A1">
      <selection activeCell="C45" sqref="C45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143</v>
      </c>
      <c r="C4" s="5" t="s">
        <v>3</v>
      </c>
      <c r="D4" s="6"/>
      <c r="E4" s="5" t="s">
        <v>4</v>
      </c>
      <c r="G4" s="7"/>
    </row>
    <row r="5" spans="1:7" ht="15" customHeight="1">
      <c r="A5" s="1"/>
      <c r="C5" s="8" t="s">
        <v>5</v>
      </c>
      <c r="D5" s="6"/>
      <c r="E5" s="8" t="s">
        <v>5</v>
      </c>
      <c r="G5" s="7"/>
    </row>
    <row r="6" spans="1:5" ht="15" customHeight="1">
      <c r="A6" s="9"/>
      <c r="B6" s="10"/>
      <c r="C6" s="5" t="s">
        <v>144</v>
      </c>
      <c r="D6" s="11"/>
      <c r="E6" s="5" t="s">
        <v>131</v>
      </c>
    </row>
    <row r="7" spans="1:5" ht="15" customHeight="1">
      <c r="A7" s="9" t="s">
        <v>92</v>
      </c>
      <c r="B7" s="10"/>
      <c r="C7" s="12" t="s">
        <v>80</v>
      </c>
      <c r="E7" s="12" t="s">
        <v>80</v>
      </c>
    </row>
    <row r="8" spans="1:5" ht="15" customHeight="1">
      <c r="A8" s="13" t="s">
        <v>93</v>
      </c>
      <c r="C8" s="12"/>
      <c r="E8" s="12"/>
    </row>
    <row r="9" spans="1:6" s="15" customFormat="1" ht="15" customHeight="1">
      <c r="A9" s="14" t="s">
        <v>6</v>
      </c>
      <c r="C9" s="15">
        <v>8059</v>
      </c>
      <c r="D9" s="16"/>
      <c r="E9" s="15">
        <v>7835</v>
      </c>
      <c r="F9" s="17" t="s">
        <v>7</v>
      </c>
    </row>
    <row r="10" spans="1:6" s="15" customFormat="1" ht="15" customHeight="1">
      <c r="A10" s="14" t="s">
        <v>94</v>
      </c>
      <c r="C10" s="15">
        <v>5000</v>
      </c>
      <c r="D10" s="16"/>
      <c r="E10" s="15">
        <v>5000</v>
      </c>
      <c r="F10" s="17"/>
    </row>
    <row r="11" spans="1:6" s="15" customFormat="1" ht="15" customHeight="1">
      <c r="A11" s="14" t="s">
        <v>95</v>
      </c>
      <c r="C11" s="15">
        <v>565</v>
      </c>
      <c r="D11" s="16"/>
      <c r="E11" s="15">
        <v>571</v>
      </c>
      <c r="F11" s="17"/>
    </row>
    <row r="12" spans="1:7" s="15" customFormat="1" ht="15" customHeight="1">
      <c r="A12" s="14" t="s">
        <v>88</v>
      </c>
      <c r="C12" s="18">
        <v>5880</v>
      </c>
      <c r="D12" s="19"/>
      <c r="E12" s="18">
        <v>5880</v>
      </c>
      <c r="F12" s="14"/>
      <c r="G12" s="20"/>
    </row>
    <row r="13" spans="1:6" ht="18" customHeight="1">
      <c r="A13" s="21"/>
      <c r="C13" s="22">
        <f>+C12+C11+C10+C9</f>
        <v>19504</v>
      </c>
      <c r="D13" s="23"/>
      <c r="E13" s="22">
        <v>19286</v>
      </c>
      <c r="F13" s="21"/>
    </row>
    <row r="14" spans="1:6" ht="15" customHeight="1">
      <c r="A14" s="21"/>
      <c r="C14" s="22"/>
      <c r="D14" s="24"/>
      <c r="E14" s="22"/>
      <c r="F14" s="21"/>
    </row>
    <row r="15" spans="1:11" ht="15" customHeight="1">
      <c r="A15" s="1" t="s">
        <v>96</v>
      </c>
      <c r="C15" s="25"/>
      <c r="D15" s="26"/>
      <c r="E15" s="25"/>
      <c r="F15" s="15"/>
      <c r="K15" s="2" t="s">
        <v>8</v>
      </c>
    </row>
    <row r="16" spans="1:6" ht="15" customHeight="1">
      <c r="A16" s="21" t="s">
        <v>9</v>
      </c>
      <c r="C16" s="27">
        <v>6821</v>
      </c>
      <c r="D16" s="28" t="e">
        <v>#VALUE!</v>
      </c>
      <c r="E16" s="27">
        <v>5542</v>
      </c>
      <c r="F16" s="21" t="s">
        <v>8</v>
      </c>
    </row>
    <row r="17" spans="1:6" ht="15" customHeight="1">
      <c r="A17" s="21" t="s">
        <v>10</v>
      </c>
      <c r="C17" s="27">
        <v>6579</v>
      </c>
      <c r="D17" s="28" t="s">
        <v>8</v>
      </c>
      <c r="E17" s="27">
        <v>5271</v>
      </c>
      <c r="F17" s="21" t="s">
        <v>8</v>
      </c>
    </row>
    <row r="18" spans="1:7" ht="15" customHeight="1">
      <c r="A18" s="21" t="s">
        <v>11</v>
      </c>
      <c r="C18" s="27">
        <v>936</v>
      </c>
      <c r="D18" s="28" t="s">
        <v>8</v>
      </c>
      <c r="E18" s="27">
        <v>531</v>
      </c>
      <c r="F18" s="21" t="s">
        <v>8</v>
      </c>
      <c r="G18" s="29"/>
    </row>
    <row r="19" spans="1:6" ht="15" customHeight="1">
      <c r="A19" s="21" t="s">
        <v>12</v>
      </c>
      <c r="C19" s="27">
        <v>23500</v>
      </c>
      <c r="D19" s="28" t="s">
        <v>8</v>
      </c>
      <c r="E19" s="27">
        <v>23500</v>
      </c>
      <c r="F19" s="21" t="s">
        <v>8</v>
      </c>
    </row>
    <row r="20" spans="1:6" ht="15" customHeight="1">
      <c r="A20" s="21" t="s">
        <v>114</v>
      </c>
      <c r="C20" s="30">
        <v>621</v>
      </c>
      <c r="D20" s="28" t="s">
        <v>8</v>
      </c>
      <c r="E20" s="30">
        <v>2287</v>
      </c>
      <c r="F20" s="21" t="s">
        <v>8</v>
      </c>
    </row>
    <row r="21" spans="1:5" s="15" customFormat="1" ht="18" customHeight="1">
      <c r="A21" s="14"/>
      <c r="C21" s="31">
        <f>SUM(C16:C20)</f>
        <v>38457</v>
      </c>
      <c r="D21" s="16"/>
      <c r="E21" s="31">
        <v>37131</v>
      </c>
    </row>
    <row r="22" spans="1:5" s="15" customFormat="1" ht="19.5" customHeight="1" thickBot="1">
      <c r="A22" s="33" t="s">
        <v>97</v>
      </c>
      <c r="C22" s="34">
        <f>+C21+C13</f>
        <v>57961</v>
      </c>
      <c r="D22" s="16"/>
      <c r="E22" s="34">
        <v>56417</v>
      </c>
    </row>
    <row r="23" spans="3:5" s="15" customFormat="1" ht="15" customHeight="1" thickTop="1">
      <c r="C23" s="35"/>
      <c r="D23" s="16"/>
      <c r="E23" s="35"/>
    </row>
    <row r="24" spans="3:5" s="15" customFormat="1" ht="15" customHeight="1">
      <c r="C24" s="35"/>
      <c r="D24" s="16"/>
      <c r="E24" s="35"/>
    </row>
    <row r="25" spans="1:5" ht="15" customHeight="1">
      <c r="A25" s="9" t="s">
        <v>98</v>
      </c>
      <c r="B25" s="21" t="s">
        <v>7</v>
      </c>
      <c r="C25" s="36"/>
      <c r="E25" s="36"/>
    </row>
    <row r="26" spans="1:5" s="15" customFormat="1" ht="15" customHeight="1">
      <c r="A26" s="14" t="s">
        <v>18</v>
      </c>
      <c r="C26" s="37">
        <v>41008</v>
      </c>
      <c r="D26" s="16"/>
      <c r="E26" s="37">
        <v>41008</v>
      </c>
    </row>
    <row r="27" spans="1:5" s="15" customFormat="1" ht="15" customHeight="1">
      <c r="A27" s="14" t="s">
        <v>145</v>
      </c>
      <c r="C27" s="37">
        <v>-332</v>
      </c>
      <c r="D27" s="16"/>
      <c r="E27" s="37"/>
    </row>
    <row r="28" spans="1:7" s="15" customFormat="1" ht="15" customHeight="1">
      <c r="A28" s="14" t="s">
        <v>19</v>
      </c>
      <c r="C28" s="18">
        <v>12982</v>
      </c>
      <c r="D28" s="38">
        <v>0</v>
      </c>
      <c r="E28" s="18">
        <v>11665</v>
      </c>
      <c r="G28" s="20"/>
    </row>
    <row r="29" spans="1:5" s="15" customFormat="1" ht="18" customHeight="1">
      <c r="A29" s="39" t="s">
        <v>99</v>
      </c>
      <c r="C29" s="31">
        <f>SUM(C26:C28)</f>
        <v>53658</v>
      </c>
      <c r="D29" s="16"/>
      <c r="E29" s="31">
        <f>SUM(E26:E28)</f>
        <v>52673</v>
      </c>
    </row>
    <row r="30" spans="3:5" s="15" customFormat="1" ht="15" customHeight="1">
      <c r="C30" s="35"/>
      <c r="D30" s="16"/>
      <c r="E30" s="35"/>
    </row>
    <row r="31" spans="1:5" ht="15" customHeight="1">
      <c r="A31" s="13" t="s">
        <v>100</v>
      </c>
      <c r="B31" s="21"/>
      <c r="C31" s="31"/>
      <c r="E31" s="31"/>
    </row>
    <row r="32" spans="1:5" ht="15" customHeight="1">
      <c r="A32" s="21" t="s">
        <v>16</v>
      </c>
      <c r="C32" s="40">
        <v>897</v>
      </c>
      <c r="E32" s="40">
        <v>1004</v>
      </c>
    </row>
    <row r="33" spans="1:5" ht="15" customHeight="1">
      <c r="A33" s="21" t="s">
        <v>17</v>
      </c>
      <c r="C33" s="30">
        <v>612</v>
      </c>
      <c r="E33" s="30">
        <v>583</v>
      </c>
    </row>
    <row r="34" spans="1:5" ht="18" customHeight="1">
      <c r="A34" s="13" t="s">
        <v>101</v>
      </c>
      <c r="B34" s="21"/>
      <c r="C34" s="32">
        <f>+C33+C32</f>
        <v>1509</v>
      </c>
      <c r="E34" s="32">
        <f>+E33+E32</f>
        <v>1587</v>
      </c>
    </row>
    <row r="35" spans="3:5" s="15" customFormat="1" ht="15" customHeight="1">
      <c r="C35" s="35"/>
      <c r="D35" s="16"/>
      <c r="E35" s="35"/>
    </row>
    <row r="36" spans="1:5" s="15" customFormat="1" ht="15" customHeight="1">
      <c r="A36" s="39" t="s">
        <v>102</v>
      </c>
      <c r="C36" s="25"/>
      <c r="D36" s="16"/>
      <c r="E36" s="25"/>
    </row>
    <row r="37" spans="1:6" ht="15" customHeight="1">
      <c r="A37" s="21" t="s">
        <v>13</v>
      </c>
      <c r="C37" s="27">
        <v>1416</v>
      </c>
      <c r="D37" s="28" t="s">
        <v>8</v>
      </c>
      <c r="E37" s="27">
        <v>827</v>
      </c>
      <c r="F37" s="21" t="s">
        <v>8</v>
      </c>
    </row>
    <row r="38" spans="1:6" ht="15" customHeight="1">
      <c r="A38" s="21" t="s">
        <v>14</v>
      </c>
      <c r="C38" s="27">
        <v>81</v>
      </c>
      <c r="D38" s="28" t="s">
        <v>8</v>
      </c>
      <c r="E38" s="27">
        <v>108</v>
      </c>
      <c r="F38" s="21" t="s">
        <v>8</v>
      </c>
    </row>
    <row r="39" spans="1:6" ht="15" customHeight="1">
      <c r="A39" s="21" t="s">
        <v>15</v>
      </c>
      <c r="C39" s="27">
        <v>1060</v>
      </c>
      <c r="D39" s="28" t="s">
        <v>8</v>
      </c>
      <c r="E39" s="27">
        <v>946</v>
      </c>
      <c r="F39" s="21" t="s">
        <v>8</v>
      </c>
    </row>
    <row r="40" spans="1:6" ht="15" customHeight="1">
      <c r="A40" s="21" t="s">
        <v>89</v>
      </c>
      <c r="C40" s="30">
        <v>237</v>
      </c>
      <c r="D40" s="28" t="s">
        <v>8</v>
      </c>
      <c r="E40" s="30">
        <v>276</v>
      </c>
      <c r="F40" s="21" t="s">
        <v>8</v>
      </c>
    </row>
    <row r="41" spans="1:5" s="15" customFormat="1" ht="18" customHeight="1">
      <c r="A41" s="39" t="s">
        <v>104</v>
      </c>
      <c r="B41" s="14" t="s">
        <v>7</v>
      </c>
      <c r="C41" s="41">
        <f>+C40+C39+C38+C37</f>
        <v>2794</v>
      </c>
      <c r="D41" s="16"/>
      <c r="E41" s="41">
        <f>+E40+E39+E38+E37</f>
        <v>2157</v>
      </c>
    </row>
    <row r="42" spans="1:5" s="15" customFormat="1" ht="18" customHeight="1">
      <c r="A42" s="1" t="s">
        <v>105</v>
      </c>
      <c r="B42" s="14" t="s">
        <v>7</v>
      </c>
      <c r="C42" s="31">
        <f>+C41+C34</f>
        <v>4303</v>
      </c>
      <c r="D42" s="16"/>
      <c r="E42" s="31">
        <f>+E41+E34</f>
        <v>3744</v>
      </c>
    </row>
    <row r="43" spans="1:5" ht="19.5" customHeight="1" thickBot="1">
      <c r="A43" s="1" t="s">
        <v>103</v>
      </c>
      <c r="C43" s="42">
        <f>+C42+C29</f>
        <v>57961</v>
      </c>
      <c r="D43" s="43" t="e">
        <f>+#REF!-#REF!</f>
        <v>#REF!</v>
      </c>
      <c r="E43" s="42">
        <f>+E42+E29</f>
        <v>56417</v>
      </c>
    </row>
    <row r="44" spans="1:5" ht="15" customHeight="1" thickTop="1">
      <c r="A44" s="9"/>
      <c r="C44" s="44"/>
      <c r="D44" s="43"/>
      <c r="E44" s="44"/>
    </row>
    <row r="45" spans="1:5" ht="15" customHeight="1">
      <c r="A45" s="2" t="s">
        <v>106</v>
      </c>
      <c r="C45" s="45">
        <f>+C29/40889.75</f>
        <v>1.3122604075593516</v>
      </c>
      <c r="E45" s="45">
        <f>+E29/41008.5</f>
        <v>1.2844410305180634</v>
      </c>
    </row>
    <row r="46" ht="15" customHeight="1">
      <c r="E46" s="47"/>
    </row>
    <row r="47" spans="3:5" ht="15" customHeight="1">
      <c r="C47" s="45"/>
      <c r="E47" s="3"/>
    </row>
    <row r="48" ht="15" customHeight="1">
      <c r="E48" s="47"/>
    </row>
    <row r="49" spans="1:5" ht="15" customHeight="1">
      <c r="A49" s="48" t="s">
        <v>20</v>
      </c>
      <c r="E49" s="47"/>
    </row>
    <row r="50" spans="1:5" ht="15" customHeight="1">
      <c r="A50" s="49" t="s">
        <v>138</v>
      </c>
      <c r="E50" s="47"/>
    </row>
    <row r="51" ht="15" customHeight="1">
      <c r="E51" s="47"/>
    </row>
    <row r="52" spans="3:5" ht="15" customHeight="1">
      <c r="C52" s="2">
        <f>+C22-C43</f>
        <v>0</v>
      </c>
      <c r="E52" s="47"/>
    </row>
  </sheetData>
  <conditionalFormatting sqref="C12 E12 C43:E44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42"/>
  <sheetViews>
    <sheetView view="pageBreakPreview" zoomScaleSheetLayoutView="100" workbookViewId="0" topLeftCell="A13">
      <selection activeCell="C25" sqref="C25"/>
    </sheetView>
  </sheetViews>
  <sheetFormatPr defaultColWidth="8.88671875" defaultRowHeight="18" customHeight="1"/>
  <cols>
    <col min="1" max="1" width="30.77734375" style="2" customWidth="1"/>
    <col min="2" max="2" width="1.5625" style="2" customWidth="1"/>
    <col min="3" max="3" width="10.77734375" style="61" customWidth="1"/>
    <col min="4" max="4" width="9.10546875" style="61" customWidth="1"/>
    <col min="5" max="5" width="10.10546875" style="61" customWidth="1"/>
    <col min="6" max="7" width="10.77734375" style="55" customWidth="1"/>
    <col min="8" max="9" width="10.77734375" style="2" customWidth="1"/>
    <col min="10" max="16384" width="8.88671875" style="2" customWidth="1"/>
  </cols>
  <sheetData>
    <row r="1" spans="1:7" ht="18" customHeight="1">
      <c r="A1" s="1" t="s">
        <v>0</v>
      </c>
      <c r="B1" s="1"/>
      <c r="C1" s="46"/>
      <c r="D1" s="46"/>
      <c r="E1" s="46"/>
      <c r="F1" s="46"/>
      <c r="G1" s="50"/>
    </row>
    <row r="2" spans="1:7" ht="18" customHeight="1">
      <c r="A2" s="1" t="s">
        <v>1</v>
      </c>
      <c r="B2" s="21"/>
      <c r="C2" s="46"/>
      <c r="D2" s="46"/>
      <c r="E2" s="46"/>
      <c r="F2" s="46"/>
      <c r="G2" s="51"/>
    </row>
    <row r="3" spans="1:7" ht="18" customHeight="1">
      <c r="A3" s="13" t="s">
        <v>21</v>
      </c>
      <c r="B3" s="13"/>
      <c r="C3" s="46"/>
      <c r="D3" s="46"/>
      <c r="E3" s="46"/>
      <c r="F3" s="46"/>
      <c r="G3" s="46"/>
    </row>
    <row r="4" spans="1:7" ht="18" customHeight="1">
      <c r="A4" s="13" t="s">
        <v>146</v>
      </c>
      <c r="B4" s="13"/>
      <c r="C4" s="46"/>
      <c r="D4" s="46"/>
      <c r="E4" s="46"/>
      <c r="F4" s="46"/>
      <c r="G4" s="46"/>
    </row>
    <row r="5" spans="1:7" ht="18" customHeight="1">
      <c r="A5" s="13" t="s">
        <v>147</v>
      </c>
      <c r="B5" s="13"/>
      <c r="C5" s="46"/>
      <c r="D5" s="46"/>
      <c r="E5" s="46"/>
      <c r="F5" s="46"/>
      <c r="G5" s="46"/>
    </row>
    <row r="6" spans="1:7" ht="18" customHeight="1">
      <c r="A6" s="13"/>
      <c r="B6" s="13"/>
      <c r="C6" s="46"/>
      <c r="D6" s="46"/>
      <c r="E6" s="46"/>
      <c r="F6" s="46"/>
      <c r="G6" s="46"/>
    </row>
    <row r="7" spans="3:7" ht="18" customHeight="1">
      <c r="C7" s="52" t="s">
        <v>22</v>
      </c>
      <c r="D7" s="52" t="s">
        <v>23</v>
      </c>
      <c r="E7" s="52" t="s">
        <v>148</v>
      </c>
      <c r="F7" s="52" t="s">
        <v>24</v>
      </c>
      <c r="G7" s="53"/>
    </row>
    <row r="8" spans="3:7" ht="18" customHeight="1">
      <c r="C8" s="52" t="s">
        <v>25</v>
      </c>
      <c r="D8" s="52" t="s">
        <v>26</v>
      </c>
      <c r="E8" s="52" t="s">
        <v>149</v>
      </c>
      <c r="F8" s="52" t="s">
        <v>27</v>
      </c>
      <c r="G8" s="52" t="s">
        <v>28</v>
      </c>
    </row>
    <row r="9" spans="3:7" ht="18" customHeight="1">
      <c r="C9" s="54" t="s">
        <v>80</v>
      </c>
      <c r="D9" s="54" t="s">
        <v>80</v>
      </c>
      <c r="E9" s="54" t="s">
        <v>80</v>
      </c>
      <c r="F9" s="54" t="s">
        <v>80</v>
      </c>
      <c r="G9" s="54" t="s">
        <v>80</v>
      </c>
    </row>
    <row r="10" spans="3:7" ht="18" customHeight="1">
      <c r="C10" s="46"/>
      <c r="D10" s="46"/>
      <c r="E10" s="46"/>
      <c r="F10" s="46"/>
      <c r="G10" s="46"/>
    </row>
    <row r="11" spans="1:7" ht="18" customHeight="1">
      <c r="A11" s="2" t="s">
        <v>139</v>
      </c>
      <c r="C11" s="55">
        <v>41008</v>
      </c>
      <c r="D11" s="55">
        <v>-65</v>
      </c>
      <c r="E11" s="55">
        <v>0</v>
      </c>
      <c r="F11" s="55">
        <v>9953</v>
      </c>
      <c r="G11" s="55">
        <f>+C11+D11+F11+E11</f>
        <v>50896</v>
      </c>
    </row>
    <row r="12" spans="1:7" ht="18" customHeight="1">
      <c r="A12" s="2" t="s">
        <v>30</v>
      </c>
      <c r="C12" s="55">
        <v>0</v>
      </c>
      <c r="D12" s="55">
        <v>45</v>
      </c>
      <c r="E12" s="55">
        <v>0</v>
      </c>
      <c r="F12" s="55">
        <v>0</v>
      </c>
      <c r="G12" s="55">
        <f aca="true" t="shared" si="0" ref="G12:G19">+C12+D12+F12+E12</f>
        <v>45</v>
      </c>
    </row>
    <row r="13" spans="1:7" ht="18" customHeight="1">
      <c r="A13" s="2" t="s">
        <v>29</v>
      </c>
      <c r="C13" s="55">
        <v>0</v>
      </c>
      <c r="D13" s="55">
        <v>0</v>
      </c>
      <c r="E13" s="55">
        <v>0</v>
      </c>
      <c r="F13" s="55">
        <v>3167</v>
      </c>
      <c r="G13" s="55">
        <f t="shared" si="0"/>
        <v>3167</v>
      </c>
    </row>
    <row r="14" spans="1:7" ht="18" customHeight="1">
      <c r="A14" s="2" t="s">
        <v>87</v>
      </c>
      <c r="C14" s="56">
        <v>0</v>
      </c>
      <c r="D14" s="56">
        <v>0</v>
      </c>
      <c r="E14" s="56">
        <v>0</v>
      </c>
      <c r="F14" s="56">
        <v>-1435</v>
      </c>
      <c r="G14" s="55">
        <f t="shared" si="0"/>
        <v>-1435</v>
      </c>
    </row>
    <row r="15" spans="1:7" ht="18" customHeight="1">
      <c r="A15" s="13" t="s">
        <v>132</v>
      </c>
      <c r="C15" s="57">
        <v>41008</v>
      </c>
      <c r="D15" s="57">
        <v>-20</v>
      </c>
      <c r="E15" s="55">
        <v>0</v>
      </c>
      <c r="F15" s="57">
        <v>11685</v>
      </c>
      <c r="G15" s="55">
        <f t="shared" si="0"/>
        <v>52673</v>
      </c>
    </row>
    <row r="16" spans="1:7" ht="17.25" customHeight="1">
      <c r="A16" s="2" t="s">
        <v>30</v>
      </c>
      <c r="C16" s="55">
        <v>0</v>
      </c>
      <c r="D16" s="55">
        <v>25</v>
      </c>
      <c r="E16" s="55">
        <v>0</v>
      </c>
      <c r="F16" s="55">
        <v>0</v>
      </c>
      <c r="G16" s="55">
        <f t="shared" si="0"/>
        <v>25</v>
      </c>
    </row>
    <row r="17" spans="1:7" ht="17.25" customHeight="1">
      <c r="A17" s="2" t="s">
        <v>151</v>
      </c>
      <c r="C17" s="55">
        <v>0</v>
      </c>
      <c r="D17" s="55">
        <v>0</v>
      </c>
      <c r="E17" s="55">
        <v>-332</v>
      </c>
      <c r="F17" s="55">
        <v>0</v>
      </c>
      <c r="G17" s="55">
        <f t="shared" si="0"/>
        <v>-332</v>
      </c>
    </row>
    <row r="18" spans="1:7" ht="18" customHeight="1">
      <c r="A18" s="2" t="s">
        <v>31</v>
      </c>
      <c r="C18" s="55">
        <v>0</v>
      </c>
      <c r="D18" s="55">
        <v>0</v>
      </c>
      <c r="E18" s="55">
        <v>0</v>
      </c>
      <c r="F18" s="55">
        <v>3137</v>
      </c>
      <c r="G18" s="55">
        <f t="shared" si="0"/>
        <v>3137</v>
      </c>
    </row>
    <row r="19" spans="1:7" ht="18" customHeight="1">
      <c r="A19" s="2" t="s">
        <v>87</v>
      </c>
      <c r="C19" s="55">
        <v>0</v>
      </c>
      <c r="D19" s="55">
        <v>0</v>
      </c>
      <c r="E19" s="55">
        <v>0</v>
      </c>
      <c r="F19" s="55">
        <v>-1845</v>
      </c>
      <c r="G19" s="55">
        <f t="shared" si="0"/>
        <v>-1845</v>
      </c>
    </row>
    <row r="20" spans="1:9" ht="18" customHeight="1" thickBot="1">
      <c r="A20" s="13" t="s">
        <v>150</v>
      </c>
      <c r="C20" s="58">
        <f>SUM(C15:C19)</f>
        <v>41008</v>
      </c>
      <c r="D20" s="58">
        <f>SUM(D15:D19)</f>
        <v>5</v>
      </c>
      <c r="E20" s="58">
        <f>SUM(E15:E19)</f>
        <v>-332</v>
      </c>
      <c r="F20" s="58">
        <f>SUM(F15:F19)</f>
        <v>12977</v>
      </c>
      <c r="G20" s="58">
        <f>SUM(G15:G19)</f>
        <v>53658</v>
      </c>
      <c r="H20" s="46">
        <f>+'BS'!C29</f>
        <v>53658</v>
      </c>
      <c r="I20" s="46"/>
    </row>
    <row r="21" spans="3:7" ht="18" customHeight="1" thickTop="1">
      <c r="C21" s="46"/>
      <c r="D21" s="46"/>
      <c r="E21" s="46"/>
      <c r="F21" s="46"/>
      <c r="G21" s="46"/>
    </row>
    <row r="22" spans="3:7" ht="18" customHeight="1">
      <c r="C22" s="46"/>
      <c r="D22" s="46"/>
      <c r="E22" s="46"/>
      <c r="F22" s="46"/>
      <c r="G22" s="46"/>
    </row>
    <row r="23" spans="3:7" ht="18" customHeight="1">
      <c r="C23" s="46"/>
      <c r="D23" s="46"/>
      <c r="E23" s="46"/>
      <c r="F23" s="46"/>
      <c r="G23" s="46"/>
    </row>
    <row r="24" spans="1:7" ht="18" customHeight="1">
      <c r="A24" s="2" t="s">
        <v>113</v>
      </c>
      <c r="C24" s="57">
        <v>41008</v>
      </c>
      <c r="D24" s="57">
        <v>131</v>
      </c>
      <c r="E24" s="55">
        <v>0</v>
      </c>
      <c r="F24" s="55">
        <v>8839</v>
      </c>
      <c r="G24" s="55">
        <v>49978</v>
      </c>
    </row>
    <row r="25" spans="1:7" ht="18" customHeight="1">
      <c r="A25" s="2" t="s">
        <v>30</v>
      </c>
      <c r="C25" s="139">
        <v>0</v>
      </c>
      <c r="D25" s="59">
        <v>-196</v>
      </c>
      <c r="E25" s="55">
        <v>0</v>
      </c>
      <c r="F25" s="55">
        <v>0</v>
      </c>
      <c r="G25" s="55">
        <f>+F25+D25+C25</f>
        <v>-196</v>
      </c>
    </row>
    <row r="26" spans="1:7" ht="18" customHeight="1">
      <c r="A26" s="2" t="s">
        <v>29</v>
      </c>
      <c r="C26" s="59">
        <v>0</v>
      </c>
      <c r="D26" s="59">
        <v>0</v>
      </c>
      <c r="E26" s="55">
        <v>0</v>
      </c>
      <c r="F26" s="55">
        <v>2345</v>
      </c>
      <c r="G26" s="55">
        <v>2345</v>
      </c>
    </row>
    <row r="27" spans="1:7" ht="18" customHeight="1">
      <c r="A27" s="2" t="s">
        <v>87</v>
      </c>
      <c r="C27" s="140">
        <v>0</v>
      </c>
      <c r="D27" s="60">
        <v>0</v>
      </c>
      <c r="E27" s="56">
        <v>0</v>
      </c>
      <c r="F27" s="56">
        <v>-1230</v>
      </c>
      <c r="G27" s="56">
        <v>-1230</v>
      </c>
    </row>
    <row r="28" spans="1:7" ht="18" customHeight="1">
      <c r="A28" s="13" t="s">
        <v>91</v>
      </c>
      <c r="C28" s="57">
        <f>SUM(C24:C27)</f>
        <v>41008</v>
      </c>
      <c r="D28" s="57">
        <f>SUM(D24:D27)</f>
        <v>-65</v>
      </c>
      <c r="E28" s="55">
        <v>0</v>
      </c>
      <c r="F28" s="57">
        <f>SUM(F24:F27)</f>
        <v>9954</v>
      </c>
      <c r="G28" s="57">
        <f>SUM(G24:G27)</f>
        <v>50897</v>
      </c>
    </row>
    <row r="29" spans="1:7" ht="18" customHeight="1">
      <c r="A29" s="2" t="s">
        <v>30</v>
      </c>
      <c r="C29" s="57">
        <v>0</v>
      </c>
      <c r="D29" s="57">
        <v>-190</v>
      </c>
      <c r="E29" s="55">
        <v>0</v>
      </c>
      <c r="F29" s="55">
        <v>0</v>
      </c>
      <c r="G29" s="57">
        <f>SUM(C29:F29)</f>
        <v>-190</v>
      </c>
    </row>
    <row r="30" spans="1:7" ht="18" customHeight="1">
      <c r="A30" s="2" t="s">
        <v>31</v>
      </c>
      <c r="C30" s="57">
        <v>0</v>
      </c>
      <c r="D30" s="57">
        <v>0</v>
      </c>
      <c r="E30" s="55">
        <v>0</v>
      </c>
      <c r="F30" s="55">
        <v>2713</v>
      </c>
      <c r="G30" s="57">
        <f>SUM(C30:F30)</f>
        <v>2713</v>
      </c>
    </row>
    <row r="31" spans="1:7" ht="18" customHeight="1">
      <c r="A31" s="2" t="s">
        <v>87</v>
      </c>
      <c r="C31" s="57">
        <v>0</v>
      </c>
      <c r="D31" s="57">
        <v>0</v>
      </c>
      <c r="E31" s="56">
        <v>0</v>
      </c>
      <c r="F31" s="55">
        <v>-1435</v>
      </c>
      <c r="G31" s="60">
        <f>SUM(C31:F31)</f>
        <v>-1435</v>
      </c>
    </row>
    <row r="32" spans="1:9" ht="18" customHeight="1" thickBot="1">
      <c r="A32" s="13" t="s">
        <v>152</v>
      </c>
      <c r="C32" s="58">
        <v>41008</v>
      </c>
      <c r="D32" s="58">
        <f>+D29+D28</f>
        <v>-255</v>
      </c>
      <c r="E32" s="138">
        <v>0</v>
      </c>
      <c r="F32" s="58">
        <f>+F31+F30+F29+F28</f>
        <v>11232</v>
      </c>
      <c r="G32" s="58">
        <f>SUM(C32:F32)</f>
        <v>51985</v>
      </c>
      <c r="H32" s="46"/>
      <c r="I32" s="46"/>
    </row>
    <row r="33" spans="3:7" ht="18" customHeight="1" thickTop="1">
      <c r="C33" s="46"/>
      <c r="D33" s="46"/>
      <c r="E33" s="46"/>
      <c r="F33" s="46"/>
      <c r="G33" s="57"/>
    </row>
    <row r="34" spans="3:7" ht="18" customHeight="1">
      <c r="C34" s="46"/>
      <c r="D34" s="46"/>
      <c r="E34" s="46"/>
      <c r="F34" s="46"/>
      <c r="G34" s="46"/>
    </row>
    <row r="35" spans="3:7" ht="18" customHeight="1">
      <c r="C35" s="46"/>
      <c r="D35" s="46"/>
      <c r="E35" s="46"/>
      <c r="F35" s="46"/>
      <c r="G35" s="46"/>
    </row>
    <row r="36" spans="3:7" ht="18" customHeight="1">
      <c r="C36" s="46"/>
      <c r="D36" s="46"/>
      <c r="E36" s="46"/>
      <c r="F36" s="46"/>
      <c r="G36" s="46"/>
    </row>
    <row r="37" spans="3:7" ht="18" customHeight="1">
      <c r="C37" s="46"/>
      <c r="D37" s="46"/>
      <c r="E37" s="46"/>
      <c r="F37" s="46"/>
      <c r="G37" s="46"/>
    </row>
    <row r="38" spans="3:7" ht="18" customHeight="1">
      <c r="C38" s="46"/>
      <c r="D38" s="46"/>
      <c r="E38" s="46"/>
      <c r="F38" s="46"/>
      <c r="G38" s="46"/>
    </row>
    <row r="39" spans="3:7" ht="18" customHeight="1">
      <c r="C39" s="46"/>
      <c r="D39" s="46"/>
      <c r="E39" s="46"/>
      <c r="F39" s="46"/>
      <c r="G39" s="46"/>
    </row>
    <row r="40" spans="1:7" ht="18" customHeight="1">
      <c r="A40" s="48" t="s">
        <v>32</v>
      </c>
      <c r="C40" s="46"/>
      <c r="D40" s="46"/>
      <c r="E40" s="46"/>
      <c r="F40" s="46"/>
      <c r="G40" s="46"/>
    </row>
    <row r="41" spans="1:7" ht="18" customHeight="1">
      <c r="A41" s="48" t="s">
        <v>141</v>
      </c>
      <c r="C41" s="46"/>
      <c r="D41" s="46"/>
      <c r="E41" s="46"/>
      <c r="F41" s="46"/>
      <c r="G41" s="46"/>
    </row>
    <row r="42" spans="3:7" ht="18" customHeight="1">
      <c r="C42" s="46"/>
      <c r="D42" s="46"/>
      <c r="E42" s="46"/>
      <c r="F42" s="46"/>
      <c r="G42" s="46"/>
    </row>
  </sheetData>
  <printOptions/>
  <pageMargins left="0.5" right="0.25" top="1" bottom="0.25" header="0.5" footer="0.5"/>
  <pageSetup horizontalDpi="180" verticalDpi="180" orientation="portrait" paperSize="9" scale="94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40"/>
  <sheetViews>
    <sheetView zoomScaleSheetLayoutView="100" workbookViewId="0" topLeftCell="A1">
      <selection activeCell="A42" sqref="A42"/>
    </sheetView>
  </sheetViews>
  <sheetFormatPr defaultColWidth="8.88671875" defaultRowHeight="15" customHeight="1"/>
  <cols>
    <col min="1" max="1" width="1.77734375" style="61" customWidth="1"/>
    <col min="2" max="2" width="30.77734375" style="61" customWidth="1"/>
    <col min="3" max="4" width="11.77734375" style="61" customWidth="1"/>
    <col min="5" max="5" width="0.88671875" style="61" customWidth="1"/>
    <col min="6" max="7" width="11.77734375" style="61" customWidth="1"/>
    <col min="8" max="16384" width="8.88671875" style="61" customWidth="1"/>
  </cols>
  <sheetData>
    <row r="1" spans="1:2" ht="15" customHeight="1">
      <c r="A1" s="62" t="s">
        <v>0</v>
      </c>
      <c r="B1" s="62"/>
    </row>
    <row r="2" spans="1:2" ht="15" customHeight="1">
      <c r="A2" s="1" t="s">
        <v>33</v>
      </c>
      <c r="B2" s="63"/>
    </row>
    <row r="3" spans="1:2" ht="15" customHeight="1">
      <c r="A3" s="64" t="s">
        <v>34</v>
      </c>
      <c r="B3" s="64"/>
    </row>
    <row r="4" spans="1:2" ht="15" customHeight="1">
      <c r="A4" s="64" t="s">
        <v>146</v>
      </c>
      <c r="B4" s="64"/>
    </row>
    <row r="5" spans="1:8" ht="15" customHeight="1">
      <c r="A5" s="64" t="s">
        <v>35</v>
      </c>
      <c r="B5" s="64"/>
      <c r="H5" s="64"/>
    </row>
    <row r="6" spans="1:2" ht="15" customHeight="1">
      <c r="A6" s="64"/>
      <c r="B6" s="64"/>
    </row>
    <row r="7" spans="1:7" ht="15" customHeight="1">
      <c r="A7" s="64"/>
      <c r="B7" s="64"/>
      <c r="C7" s="141" t="s">
        <v>36</v>
      </c>
      <c r="D7" s="141"/>
      <c r="F7" s="142" t="s">
        <v>37</v>
      </c>
      <c r="G7" s="142"/>
    </row>
    <row r="8" spans="1:7" ht="15" customHeight="1">
      <c r="A8" s="64"/>
      <c r="B8" s="64"/>
      <c r="C8" s="65" t="s">
        <v>38</v>
      </c>
      <c r="D8" s="65" t="s">
        <v>39</v>
      </c>
      <c r="E8" s="2"/>
      <c r="F8" s="65" t="s">
        <v>38</v>
      </c>
      <c r="G8" s="65" t="s">
        <v>39</v>
      </c>
    </row>
    <row r="9" spans="1:7" ht="15" customHeight="1">
      <c r="A9" s="64"/>
      <c r="B9" s="64"/>
      <c r="C9" s="65" t="s">
        <v>40</v>
      </c>
      <c r="D9" s="65" t="s">
        <v>40</v>
      </c>
      <c r="E9" s="2"/>
      <c r="F9" s="65" t="s">
        <v>40</v>
      </c>
      <c r="G9" s="65" t="s">
        <v>40</v>
      </c>
    </row>
    <row r="10" spans="1:7" ht="15" customHeight="1">
      <c r="A10" s="64"/>
      <c r="B10" s="64"/>
      <c r="C10" s="65" t="s">
        <v>41</v>
      </c>
      <c r="D10" s="65" t="s">
        <v>42</v>
      </c>
      <c r="E10" s="2"/>
      <c r="F10" s="65" t="s">
        <v>43</v>
      </c>
      <c r="G10" s="65" t="s">
        <v>42</v>
      </c>
    </row>
    <row r="11" spans="1:7" ht="15" customHeight="1">
      <c r="A11" s="64"/>
      <c r="B11" s="64"/>
      <c r="C11" s="65"/>
      <c r="D11" s="65" t="s">
        <v>41</v>
      </c>
      <c r="E11" s="2"/>
      <c r="F11" s="65"/>
      <c r="G11" s="65" t="s">
        <v>44</v>
      </c>
    </row>
    <row r="12" spans="3:7" ht="15" customHeight="1">
      <c r="C12" s="66" t="s">
        <v>144</v>
      </c>
      <c r="D12" s="66" t="s">
        <v>153</v>
      </c>
      <c r="E12" s="15"/>
      <c r="F12" s="66" t="s">
        <v>144</v>
      </c>
      <c r="G12" s="66" t="s">
        <v>153</v>
      </c>
    </row>
    <row r="13" spans="3:7" ht="15" customHeight="1">
      <c r="C13" s="65" t="s">
        <v>80</v>
      </c>
      <c r="D13" s="65" t="s">
        <v>80</v>
      </c>
      <c r="E13" s="65"/>
      <c r="F13" s="65" t="s">
        <v>80</v>
      </c>
      <c r="G13" s="65" t="s">
        <v>80</v>
      </c>
    </row>
    <row r="14" spans="3:7" ht="19.5" customHeight="1">
      <c r="C14" s="67"/>
      <c r="D14" s="67"/>
      <c r="E14" s="68"/>
      <c r="F14" s="67"/>
      <c r="G14" s="67"/>
    </row>
    <row r="15" spans="1:7" ht="19.5" customHeight="1">
      <c r="A15" s="61" t="s">
        <v>45</v>
      </c>
      <c r="C15" s="61">
        <v>6417</v>
      </c>
      <c r="D15" s="61">
        <v>6955</v>
      </c>
      <c r="F15" s="61">
        <v>20229</v>
      </c>
      <c r="G15" s="61">
        <v>20040</v>
      </c>
    </row>
    <row r="16" ht="19.5" customHeight="1"/>
    <row r="17" spans="1:7" ht="19.5" customHeight="1">
      <c r="A17" s="61" t="s">
        <v>46</v>
      </c>
      <c r="C17" s="61">
        <v>130</v>
      </c>
      <c r="D17" s="61">
        <v>218</v>
      </c>
      <c r="F17" s="61">
        <v>385</v>
      </c>
      <c r="G17" s="61">
        <v>422</v>
      </c>
    </row>
    <row r="18" spans="1:7" ht="19.5" customHeight="1">
      <c r="A18" s="61" t="s">
        <v>47</v>
      </c>
      <c r="C18" s="61">
        <v>-93</v>
      </c>
      <c r="D18" s="61">
        <v>-289</v>
      </c>
      <c r="F18" s="61">
        <v>188</v>
      </c>
      <c r="G18" s="61">
        <v>-92</v>
      </c>
    </row>
    <row r="19" ht="12" customHeight="1">
      <c r="B19" s="61" t="s">
        <v>48</v>
      </c>
    </row>
    <row r="20" spans="1:7" ht="19.5" customHeight="1">
      <c r="A20" s="61" t="s">
        <v>49</v>
      </c>
      <c r="C20" s="61">
        <v>-3794</v>
      </c>
      <c r="D20" s="61">
        <v>-3988</v>
      </c>
      <c r="F20" s="61">
        <v>-12631</v>
      </c>
      <c r="G20" s="61">
        <v>-12186</v>
      </c>
    </row>
    <row r="21" spans="1:7" ht="19.5" customHeight="1">
      <c r="A21" s="61" t="s">
        <v>84</v>
      </c>
      <c r="C21" s="61">
        <v>-732</v>
      </c>
      <c r="D21" s="61">
        <v>-761</v>
      </c>
      <c r="F21" s="61">
        <v>-2281</v>
      </c>
      <c r="G21" s="61">
        <v>-2303</v>
      </c>
    </row>
    <row r="22" spans="1:8" ht="19.5" customHeight="1">
      <c r="A22" s="61" t="s">
        <v>50</v>
      </c>
      <c r="C22" s="61">
        <v>-269</v>
      </c>
      <c r="D22" s="61">
        <v>-301</v>
      </c>
      <c r="F22" s="61">
        <v>-820</v>
      </c>
      <c r="G22" s="61">
        <v>-907</v>
      </c>
      <c r="H22" s="69"/>
    </row>
    <row r="23" spans="1:8" ht="19.5" customHeight="1">
      <c r="A23" s="61" t="s">
        <v>133</v>
      </c>
      <c r="C23" s="61">
        <v>0</v>
      </c>
      <c r="D23" s="61">
        <v>0</v>
      </c>
      <c r="F23" s="61">
        <v>0</v>
      </c>
      <c r="G23" s="61">
        <v>0</v>
      </c>
      <c r="H23" s="69"/>
    </row>
    <row r="24" spans="1:7" ht="19.5" customHeight="1">
      <c r="A24" s="61" t="s">
        <v>51</v>
      </c>
      <c r="C24" s="70">
        <v>-645</v>
      </c>
      <c r="D24" s="70">
        <v>-606</v>
      </c>
      <c r="F24" s="70">
        <v>-2043</v>
      </c>
      <c r="G24" s="70">
        <v>-1907</v>
      </c>
    </row>
    <row r="25" spans="1:7" ht="19.5" customHeight="1">
      <c r="A25" s="64" t="s">
        <v>85</v>
      </c>
      <c r="C25" s="61">
        <f>SUM(C15:C24)</f>
        <v>1014</v>
      </c>
      <c r="D25" s="61">
        <v>1228</v>
      </c>
      <c r="E25" s="61">
        <f>SUM(E15:E24)</f>
        <v>0</v>
      </c>
      <c r="F25" s="61">
        <f>SUM(F15:F24)</f>
        <v>3027</v>
      </c>
      <c r="G25" s="61">
        <v>3067</v>
      </c>
    </row>
    <row r="26" spans="1:7" ht="19.5" customHeight="1">
      <c r="A26" s="61" t="s">
        <v>59</v>
      </c>
      <c r="C26" s="61">
        <v>215</v>
      </c>
      <c r="D26" s="61">
        <v>249</v>
      </c>
      <c r="F26" s="61">
        <v>710</v>
      </c>
      <c r="G26" s="61">
        <v>718</v>
      </c>
    </row>
    <row r="27" spans="1:7" ht="19.5" customHeight="1">
      <c r="A27" s="61" t="s">
        <v>86</v>
      </c>
      <c r="C27" s="70">
        <v>-3</v>
      </c>
      <c r="D27" s="70">
        <v>-4</v>
      </c>
      <c r="E27" s="61">
        <v>-16</v>
      </c>
      <c r="F27" s="70">
        <v>-11</v>
      </c>
      <c r="G27" s="70">
        <v>-13</v>
      </c>
    </row>
    <row r="28" spans="1:7" ht="19.5" customHeight="1">
      <c r="A28" s="64" t="s">
        <v>56</v>
      </c>
      <c r="C28" s="61">
        <f>+C27+C26+C25</f>
        <v>1226</v>
      </c>
      <c r="D28" s="61">
        <v>1473</v>
      </c>
      <c r="E28" s="61">
        <f>+E27+E26+E25</f>
        <v>-16</v>
      </c>
      <c r="F28" s="61">
        <f>+F27+F26+F25</f>
        <v>3726</v>
      </c>
      <c r="G28" s="61">
        <v>3772</v>
      </c>
    </row>
    <row r="29" spans="1:7" ht="19.5" customHeight="1">
      <c r="A29" s="61" t="s">
        <v>52</v>
      </c>
      <c r="C29" s="61">
        <v>-16</v>
      </c>
      <c r="D29" s="61">
        <v>-377</v>
      </c>
      <c r="E29" s="71"/>
      <c r="F29" s="61">
        <v>-589</v>
      </c>
      <c r="G29" s="61">
        <v>-1059</v>
      </c>
    </row>
    <row r="30" spans="1:7" ht="19.5" customHeight="1" thickBot="1">
      <c r="A30" s="64" t="s">
        <v>112</v>
      </c>
      <c r="C30" s="72">
        <f>+C29+C28</f>
        <v>1210</v>
      </c>
      <c r="D30" s="72">
        <v>1096</v>
      </c>
      <c r="E30" s="71"/>
      <c r="F30" s="72">
        <f>+F29+F28</f>
        <v>3137</v>
      </c>
      <c r="G30" s="72">
        <v>2713</v>
      </c>
    </row>
    <row r="31" ht="19.5" customHeight="1" thickTop="1"/>
    <row r="32" spans="3:6" ht="19.5" customHeight="1">
      <c r="C32" s="136"/>
      <c r="F32" s="136"/>
    </row>
    <row r="33" spans="1:7" s="46" customFormat="1" ht="19.5" customHeight="1">
      <c r="A33" s="46" t="s">
        <v>111</v>
      </c>
      <c r="C33" s="73">
        <v>2.96</v>
      </c>
      <c r="D33" s="73">
        <v>2.67</v>
      </c>
      <c r="E33" s="73"/>
      <c r="F33" s="73">
        <v>7.67</v>
      </c>
      <c r="G33" s="73">
        <v>6.62</v>
      </c>
    </row>
    <row r="34" spans="3:7" ht="19.5" customHeight="1">
      <c r="C34" s="74"/>
      <c r="D34" s="74"/>
      <c r="E34" s="74"/>
      <c r="F34" s="74"/>
      <c r="G34" s="74"/>
    </row>
    <row r="35" spans="3:7" ht="19.5" customHeight="1">
      <c r="C35" s="74"/>
      <c r="D35" s="74"/>
      <c r="E35" s="74"/>
      <c r="F35" s="74"/>
      <c r="G35" s="74"/>
    </row>
    <row r="36" spans="3:7" ht="19.5" customHeight="1">
      <c r="C36" s="74"/>
      <c r="D36" s="74"/>
      <c r="E36" s="74"/>
      <c r="F36" s="74"/>
      <c r="G36" s="74"/>
    </row>
    <row r="37" spans="3:7" ht="19.5" customHeight="1">
      <c r="C37" s="74"/>
      <c r="D37" s="74"/>
      <c r="E37" s="74"/>
      <c r="F37" s="74"/>
      <c r="G37" s="74"/>
    </row>
    <row r="38" spans="3:7" ht="19.5" customHeight="1">
      <c r="C38" s="74"/>
      <c r="D38" s="74"/>
      <c r="E38" s="74"/>
      <c r="F38" s="74"/>
      <c r="G38" s="74"/>
    </row>
    <row r="39" spans="1:7" ht="15" customHeight="1">
      <c r="A39" s="48" t="s">
        <v>53</v>
      </c>
      <c r="B39" s="75"/>
      <c r="C39" s="74"/>
      <c r="D39" s="74"/>
      <c r="E39" s="74"/>
      <c r="F39" s="74"/>
      <c r="G39" s="74"/>
    </row>
    <row r="40" spans="1:2" ht="15" customHeight="1">
      <c r="A40" s="48" t="s">
        <v>140</v>
      </c>
      <c r="B40" s="75"/>
    </row>
    <row r="41" ht="19.5" customHeight="1"/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7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D51" sqref="D51"/>
    </sheetView>
  </sheetViews>
  <sheetFormatPr defaultColWidth="8.88671875" defaultRowHeight="15" customHeight="1"/>
  <cols>
    <col min="1" max="1" width="45.77734375" style="61" customWidth="1"/>
    <col min="2" max="2" width="15.77734375" style="61" customWidth="1"/>
    <col min="3" max="3" width="0.88671875" style="61" customWidth="1"/>
    <col min="4" max="4" width="13.77734375" style="61" customWidth="1"/>
    <col min="5" max="16384" width="8.88671875" style="61" customWidth="1"/>
  </cols>
  <sheetData>
    <row r="1" ht="15" customHeight="1">
      <c r="A1" s="62" t="s">
        <v>0</v>
      </c>
    </row>
    <row r="2" ht="15" customHeight="1">
      <c r="A2" s="1" t="s">
        <v>33</v>
      </c>
    </row>
    <row r="3" spans="1:2" ht="15" customHeight="1">
      <c r="A3" s="64" t="s">
        <v>54</v>
      </c>
      <c r="B3" s="5"/>
    </row>
    <row r="4" spans="1:4" ht="15" customHeight="1">
      <c r="A4" s="64" t="s">
        <v>146</v>
      </c>
      <c r="B4" s="5" t="s">
        <v>3</v>
      </c>
      <c r="D4" s="5" t="s">
        <v>142</v>
      </c>
    </row>
    <row r="5" spans="2:4" ht="15" customHeight="1">
      <c r="B5" s="76" t="s">
        <v>144</v>
      </c>
      <c r="D5" s="76" t="s">
        <v>153</v>
      </c>
    </row>
    <row r="6" spans="2:4" ht="15" customHeight="1">
      <c r="B6" s="76" t="s">
        <v>80</v>
      </c>
      <c r="C6" s="76"/>
      <c r="D6" s="76" t="s">
        <v>80</v>
      </c>
    </row>
    <row r="7" spans="1:4" ht="15" customHeight="1">
      <c r="A7" s="64" t="s">
        <v>55</v>
      </c>
      <c r="B7" s="76"/>
      <c r="D7" s="76"/>
    </row>
    <row r="8" spans="1:4" ht="15" customHeight="1">
      <c r="A8" s="61" t="s">
        <v>56</v>
      </c>
      <c r="B8" s="77">
        <v>3726</v>
      </c>
      <c r="D8" s="77">
        <v>3772</v>
      </c>
    </row>
    <row r="9" spans="1:4" ht="18" customHeight="1">
      <c r="A9" s="61" t="s">
        <v>57</v>
      </c>
      <c r="B9" s="78"/>
      <c r="D9" s="78"/>
    </row>
    <row r="10" spans="1:4" ht="15" customHeight="1">
      <c r="A10" s="61" t="s">
        <v>50</v>
      </c>
      <c r="B10" s="79">
        <f>-'IS'!F22</f>
        <v>820</v>
      </c>
      <c r="D10" s="79">
        <v>907</v>
      </c>
    </row>
    <row r="11" spans="1:4" ht="15" customHeight="1" hidden="1">
      <c r="A11" s="61" t="s">
        <v>135</v>
      </c>
      <c r="B11" s="79">
        <v>0</v>
      </c>
      <c r="D11" s="79"/>
    </row>
    <row r="12" spans="1:4" ht="15" customHeight="1">
      <c r="A12" s="61" t="s">
        <v>107</v>
      </c>
      <c r="B12" s="79">
        <v>6</v>
      </c>
      <c r="D12" s="79">
        <v>6</v>
      </c>
    </row>
    <row r="13" spans="1:4" ht="15" customHeight="1">
      <c r="A13" s="61" t="s">
        <v>137</v>
      </c>
      <c r="B13" s="79">
        <v>0</v>
      </c>
      <c r="D13" s="79"/>
    </row>
    <row r="14" spans="1:4" ht="15" customHeight="1">
      <c r="A14" s="61" t="s">
        <v>58</v>
      </c>
      <c r="B14" s="79">
        <v>-6</v>
      </c>
      <c r="D14" s="79">
        <v>1</v>
      </c>
    </row>
    <row r="15" spans="1:4" ht="15" customHeight="1">
      <c r="A15" s="61" t="s">
        <v>59</v>
      </c>
      <c r="B15" s="79">
        <v>-710</v>
      </c>
      <c r="D15" s="79">
        <v>-717</v>
      </c>
    </row>
    <row r="16" spans="1:4" ht="15" customHeight="1">
      <c r="A16" s="61" t="s">
        <v>108</v>
      </c>
      <c r="B16" s="79">
        <v>-114</v>
      </c>
      <c r="D16" s="79">
        <v>-115</v>
      </c>
    </row>
    <row r="17" spans="1:4" ht="15" customHeight="1">
      <c r="A17" s="61" t="s">
        <v>134</v>
      </c>
      <c r="B17" s="79">
        <v>0</v>
      </c>
      <c r="D17" s="79"/>
    </row>
    <row r="18" spans="1:4" ht="15" customHeight="1">
      <c r="A18" s="61" t="s">
        <v>60</v>
      </c>
      <c r="B18" s="80">
        <v>39</v>
      </c>
      <c r="D18" s="80">
        <v>40</v>
      </c>
    </row>
    <row r="19" spans="1:4" ht="18" customHeight="1">
      <c r="A19" s="64"/>
      <c r="B19" s="78">
        <f>SUM(B8:B18)</f>
        <v>3761</v>
      </c>
      <c r="D19" s="78">
        <f>SUM(D8:D18)</f>
        <v>3894</v>
      </c>
    </row>
    <row r="20" spans="1:4" ht="18" customHeight="1">
      <c r="A20" s="61" t="s">
        <v>61</v>
      </c>
      <c r="B20" s="79">
        <v>-1279</v>
      </c>
      <c r="D20" s="79">
        <v>767</v>
      </c>
    </row>
    <row r="21" spans="1:4" ht="15" customHeight="1">
      <c r="A21" s="61" t="s">
        <v>62</v>
      </c>
      <c r="B21" s="79">
        <v>-1688</v>
      </c>
      <c r="D21" s="79">
        <v>3430</v>
      </c>
    </row>
    <row r="22" spans="1:4" ht="15" customHeight="1">
      <c r="A22" s="61" t="s">
        <v>63</v>
      </c>
      <c r="B22" s="80">
        <v>675</v>
      </c>
      <c r="D22" s="80">
        <v>-1155</v>
      </c>
    </row>
    <row r="23" spans="1:4" ht="18" customHeight="1">
      <c r="A23" s="64" t="s">
        <v>64</v>
      </c>
      <c r="B23" s="78">
        <f>+B22+B21+B20+B19</f>
        <v>1469</v>
      </c>
      <c r="D23" s="78">
        <f>SUM(D19:D22)</f>
        <v>6936</v>
      </c>
    </row>
    <row r="24" spans="1:4" ht="18" customHeight="1">
      <c r="A24" s="61" t="s">
        <v>81</v>
      </c>
      <c r="B24" s="79"/>
      <c r="D24" s="79">
        <v>11</v>
      </c>
    </row>
    <row r="25" spans="1:4" ht="15" customHeight="1">
      <c r="A25" s="61" t="s">
        <v>65</v>
      </c>
      <c r="B25" s="79">
        <v>-734</v>
      </c>
      <c r="D25" s="79">
        <v>-1111</v>
      </c>
    </row>
    <row r="26" spans="1:4" ht="15" customHeight="1">
      <c r="A26" s="61" t="s">
        <v>66</v>
      </c>
      <c r="B26" s="80">
        <v>-11</v>
      </c>
      <c r="D26" s="80">
        <v>-25</v>
      </c>
    </row>
    <row r="27" spans="1:4" ht="18" customHeight="1">
      <c r="A27" s="64" t="s">
        <v>67</v>
      </c>
      <c r="B27" s="61">
        <f>+B26+B25+B24+B23</f>
        <v>724</v>
      </c>
      <c r="D27" s="61">
        <f>+D26+D25+D24+D23</f>
        <v>5811</v>
      </c>
    </row>
    <row r="29" spans="1:4" ht="18" customHeight="1">
      <c r="A29" s="64" t="s">
        <v>82</v>
      </c>
      <c r="B29" s="70"/>
      <c r="D29" s="70"/>
    </row>
    <row r="30" spans="1:4" ht="15" customHeight="1">
      <c r="A30" s="61" t="s">
        <v>109</v>
      </c>
      <c r="B30" s="79">
        <v>0</v>
      </c>
      <c r="D30" s="79">
        <v>0</v>
      </c>
    </row>
    <row r="31" spans="1:4" ht="15" customHeight="1" hidden="1">
      <c r="A31" s="61" t="s">
        <v>136</v>
      </c>
      <c r="B31" s="79">
        <v>0</v>
      </c>
      <c r="D31" s="79">
        <v>0</v>
      </c>
    </row>
    <row r="32" spans="1:4" ht="15" customHeight="1">
      <c r="A32" s="61" t="s">
        <v>68</v>
      </c>
      <c r="B32" s="79">
        <v>710</v>
      </c>
      <c r="D32" s="79">
        <f>-D15</f>
        <v>717</v>
      </c>
    </row>
    <row r="33" spans="1:4" ht="15" customHeight="1">
      <c r="A33" s="61" t="s">
        <v>110</v>
      </c>
      <c r="B33" s="79">
        <v>114</v>
      </c>
      <c r="D33" s="79">
        <f>-D16</f>
        <v>115</v>
      </c>
    </row>
    <row r="34" spans="1:4" ht="15" customHeight="1">
      <c r="A34" s="61" t="s">
        <v>69</v>
      </c>
      <c r="B34" s="79">
        <v>6</v>
      </c>
      <c r="D34" s="79">
        <v>0</v>
      </c>
    </row>
    <row r="35" spans="1:4" ht="15" customHeight="1">
      <c r="A35" s="61" t="s">
        <v>70</v>
      </c>
      <c r="B35" s="80">
        <v>-1043</v>
      </c>
      <c r="D35" s="80">
        <v>-104</v>
      </c>
    </row>
    <row r="36" spans="1:4" ht="18" customHeight="1">
      <c r="A36" s="64" t="s">
        <v>71</v>
      </c>
      <c r="B36" s="61">
        <f>+B35+B34+B33+B32+B30</f>
        <v>-213</v>
      </c>
      <c r="D36" s="61">
        <f>SUM(D30:D35)</f>
        <v>728</v>
      </c>
    </row>
    <row r="38" ht="18" customHeight="1">
      <c r="A38" s="64" t="s">
        <v>72</v>
      </c>
    </row>
    <row r="39" spans="1:4" ht="18" customHeight="1">
      <c r="A39" s="61" t="s">
        <v>83</v>
      </c>
      <c r="B39" s="77">
        <v>-1845</v>
      </c>
      <c r="D39" s="77">
        <v>-1435</v>
      </c>
    </row>
    <row r="40" spans="1:4" ht="18" customHeight="1">
      <c r="A40" s="61" t="s">
        <v>154</v>
      </c>
      <c r="B40" s="80">
        <v>-332</v>
      </c>
      <c r="D40" s="80">
        <v>0</v>
      </c>
    </row>
    <row r="41" spans="1:4" ht="18" customHeight="1">
      <c r="A41" s="64" t="s">
        <v>73</v>
      </c>
      <c r="B41" s="70">
        <f>SUM(B39:B40)</f>
        <v>-2177</v>
      </c>
      <c r="D41" s="70">
        <f>SUM(D39:D40)</f>
        <v>-1435</v>
      </c>
    </row>
    <row r="42" spans="1:4" ht="18" customHeight="1">
      <c r="A42" s="64" t="s">
        <v>74</v>
      </c>
      <c r="B42" s="61">
        <f>+B41+B36+B27</f>
        <v>-1666</v>
      </c>
      <c r="D42" s="61">
        <f>+D41+D36+D27</f>
        <v>5104</v>
      </c>
    </row>
    <row r="43" spans="1:4" ht="18" customHeight="1">
      <c r="A43" s="64" t="s">
        <v>75</v>
      </c>
      <c r="B43" s="61">
        <v>25787</v>
      </c>
      <c r="D43" s="61">
        <v>19752</v>
      </c>
    </row>
    <row r="44" spans="1:4" ht="18" customHeight="1" thickBot="1">
      <c r="A44" s="64" t="s">
        <v>90</v>
      </c>
      <c r="B44" s="72">
        <f>+B43+B42</f>
        <v>24121</v>
      </c>
      <c r="D44" s="72">
        <f>+D43+D42</f>
        <v>24856</v>
      </c>
    </row>
    <row r="45" ht="15" customHeight="1" thickTop="1"/>
    <row r="46" ht="18" customHeight="1">
      <c r="A46" s="64" t="s">
        <v>76</v>
      </c>
    </row>
    <row r="47" spans="1:4" ht="15" customHeight="1">
      <c r="A47" s="61" t="s">
        <v>77</v>
      </c>
      <c r="B47" s="61">
        <v>621</v>
      </c>
      <c r="D47" s="61">
        <v>1356</v>
      </c>
    </row>
    <row r="48" spans="1:4" ht="15" customHeight="1">
      <c r="A48" s="61" t="s">
        <v>78</v>
      </c>
      <c r="B48" s="61">
        <v>23500</v>
      </c>
      <c r="D48" s="61">
        <v>23500</v>
      </c>
    </row>
    <row r="49" spans="2:4" ht="18" customHeight="1" thickBot="1">
      <c r="B49" s="72">
        <f>+B48+B47</f>
        <v>24121</v>
      </c>
      <c r="D49" s="72">
        <f>+D48+D47</f>
        <v>24856</v>
      </c>
    </row>
    <row r="50" spans="2:4" ht="15.75" customHeight="1" thickTop="1">
      <c r="B50" s="71"/>
      <c r="D50" s="71"/>
    </row>
    <row r="51" spans="1:4" ht="13.5" customHeight="1">
      <c r="A51" s="48" t="s">
        <v>79</v>
      </c>
      <c r="B51" s="71"/>
      <c r="D51" s="71"/>
    </row>
    <row r="52" spans="1:4" ht="13.5" customHeight="1">
      <c r="A52" s="48" t="s">
        <v>141</v>
      </c>
      <c r="B52" s="71"/>
      <c r="D52" s="71"/>
    </row>
    <row r="53" spans="2:4" s="71" customFormat="1" ht="15" customHeight="1">
      <c r="B53" s="73">
        <f>+B44-B49</f>
        <v>0</v>
      </c>
      <c r="D53" s="73">
        <f>+D44-D49</f>
        <v>0</v>
      </c>
    </row>
    <row r="54" s="71" customFormat="1" ht="15" customHeight="1">
      <c r="B54" s="73"/>
    </row>
    <row r="55" s="71" customFormat="1" ht="15" customHeight="1"/>
    <row r="56" s="71" customFormat="1" ht="15" customHeight="1"/>
    <row r="57" s="71" customFormat="1" ht="15" customHeight="1">
      <c r="B57" s="73"/>
    </row>
    <row r="58" s="71" customFormat="1" ht="15" customHeight="1">
      <c r="B58" s="73"/>
    </row>
    <row r="59" s="71" customFormat="1" ht="15" customHeight="1">
      <c r="B59" s="73"/>
    </row>
    <row r="60" s="71" customFormat="1" ht="15" customHeight="1">
      <c r="B60" s="73"/>
    </row>
    <row r="61" s="71" customFormat="1" ht="15" customHeight="1">
      <c r="B61" s="73"/>
    </row>
    <row r="62" s="71" customFormat="1" ht="15" customHeight="1">
      <c r="B62" s="73"/>
    </row>
    <row r="63" s="71" customFormat="1" ht="15" customHeight="1">
      <c r="B63" s="73"/>
    </row>
    <row r="64" s="71" customFormat="1" ht="15" customHeight="1">
      <c r="B64" s="73"/>
    </row>
    <row r="65" s="71" customFormat="1" ht="15" customHeight="1">
      <c r="B65" s="73"/>
    </row>
    <row r="66" s="71" customFormat="1" ht="15" customHeight="1"/>
    <row r="67" s="71" customFormat="1" ht="15" customHeight="1"/>
    <row r="68" s="71" customFormat="1" ht="15" customHeight="1">
      <c r="B68" s="73"/>
    </row>
    <row r="69" s="71" customFormat="1" ht="15" customHeight="1">
      <c r="B69" s="73"/>
    </row>
    <row r="70" s="71" customFormat="1" ht="15" customHeight="1">
      <c r="B70" s="73"/>
    </row>
    <row r="71" s="71" customFormat="1" ht="15" customHeight="1">
      <c r="B71" s="73"/>
    </row>
    <row r="72" s="71" customFormat="1" ht="15" customHeight="1">
      <c r="B72" s="73"/>
    </row>
    <row r="73" s="71" customFormat="1" ht="15" customHeight="1"/>
    <row r="74" s="71" customFormat="1" ht="15" customHeight="1"/>
    <row r="75" s="71" customFormat="1" ht="15" customHeight="1"/>
    <row r="76" s="71" customFormat="1" ht="15" customHeight="1">
      <c r="B76" s="81"/>
    </row>
    <row r="77" s="71" customFormat="1" ht="15" customHeight="1">
      <c r="B77" s="81"/>
    </row>
    <row r="78" s="71" customFormat="1" ht="15" customHeight="1"/>
    <row r="79" s="71" customFormat="1" ht="15" customHeight="1"/>
    <row r="80" s="71" customFormat="1" ht="15" customHeight="1"/>
    <row r="81" s="71" customFormat="1" ht="15" customHeight="1"/>
    <row r="82" s="71" customFormat="1" ht="15" customHeight="1"/>
    <row r="83" s="71" customFormat="1" ht="15" customHeight="1"/>
    <row r="84" s="71" customFormat="1" ht="15" customHeight="1"/>
    <row r="85" s="71" customFormat="1" ht="15" customHeight="1"/>
    <row r="86" s="71" customFormat="1" ht="15" customHeight="1"/>
    <row r="87" s="71" customFormat="1" ht="15" customHeight="1"/>
    <row r="88" s="71" customFormat="1" ht="15" customHeight="1"/>
    <row r="89" s="71" customFormat="1" ht="15" customHeight="1"/>
    <row r="90" s="71" customFormat="1" ht="15" customHeight="1"/>
    <row r="91" s="71" customFormat="1" ht="15" customHeight="1"/>
    <row r="92" s="71" customFormat="1" ht="15" customHeight="1"/>
    <row r="93" s="71" customFormat="1" ht="15" customHeight="1"/>
    <row r="94" s="71" customFormat="1" ht="15" customHeight="1"/>
    <row r="95" s="71" customFormat="1" ht="15" customHeight="1"/>
    <row r="96" s="71" customFormat="1" ht="15" customHeight="1"/>
    <row r="97" s="71" customFormat="1" ht="15" customHeight="1"/>
    <row r="98" s="71" customFormat="1" ht="15" customHeight="1"/>
    <row r="99" s="71" customFormat="1" ht="15" customHeight="1"/>
    <row r="100" s="71" customFormat="1" ht="15" customHeight="1"/>
    <row r="101" s="71" customFormat="1" ht="15" customHeight="1"/>
    <row r="102" s="71" customFormat="1" ht="15" customHeight="1"/>
    <row r="103" s="71" customFormat="1" ht="15" customHeight="1"/>
    <row r="104" s="71" customFormat="1" ht="15" customHeight="1"/>
    <row r="105" s="71" customFormat="1" ht="15" customHeight="1"/>
    <row r="106" s="71" customFormat="1" ht="15" customHeight="1"/>
    <row r="107" s="71" customFormat="1" ht="15" customHeight="1"/>
    <row r="108" s="71" customFormat="1" ht="15" customHeight="1"/>
  </sheetData>
  <conditionalFormatting sqref="C53">
    <cfRule type="cellIs" priority="1" dxfId="0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B1" sqref="B1"/>
    </sheetView>
  </sheetViews>
  <sheetFormatPr defaultColWidth="8.88671875" defaultRowHeight="18" customHeight="1"/>
  <cols>
    <col min="1" max="1" width="2.88671875" style="83" customWidth="1"/>
    <col min="2" max="2" width="28.77734375" style="83" customWidth="1"/>
    <col min="3" max="6" width="11.77734375" style="83" customWidth="1"/>
    <col min="7" max="16384" width="8.88671875" style="83" customWidth="1"/>
  </cols>
  <sheetData>
    <row r="1" spans="1:2" ht="15" customHeight="1">
      <c r="A1" s="82" t="s">
        <v>0</v>
      </c>
      <c r="B1" s="82"/>
    </row>
    <row r="2" spans="1:2" ht="15" customHeight="1">
      <c r="A2" s="84" t="s">
        <v>155</v>
      </c>
      <c r="B2" s="84"/>
    </row>
    <row r="3" spans="1:2" ht="15" customHeight="1">
      <c r="A3" s="84"/>
      <c r="B3" s="84"/>
    </row>
    <row r="4" spans="1:6" ht="15" customHeight="1">
      <c r="A4" s="85"/>
      <c r="B4" s="86"/>
      <c r="C4" s="148" t="s">
        <v>36</v>
      </c>
      <c r="D4" s="149"/>
      <c r="E4" s="146" t="s">
        <v>37</v>
      </c>
      <c r="F4" s="147"/>
    </row>
    <row r="5" spans="1:6" ht="15" customHeight="1">
      <c r="A5" s="87"/>
      <c r="B5" s="88"/>
      <c r="C5" s="89" t="s">
        <v>115</v>
      </c>
      <c r="D5" s="90" t="s">
        <v>116</v>
      </c>
      <c r="E5" s="91" t="s">
        <v>115</v>
      </c>
      <c r="F5" s="90" t="s">
        <v>116</v>
      </c>
    </row>
    <row r="6" spans="1:6" ht="15" customHeight="1">
      <c r="A6" s="87"/>
      <c r="B6" s="88"/>
      <c r="C6" s="89" t="s">
        <v>41</v>
      </c>
      <c r="D6" s="92" t="s">
        <v>42</v>
      </c>
      <c r="E6" s="91" t="s">
        <v>43</v>
      </c>
      <c r="F6" s="92" t="s">
        <v>42</v>
      </c>
    </row>
    <row r="7" spans="1:6" ht="15" customHeight="1">
      <c r="A7" s="87"/>
      <c r="B7" s="88"/>
      <c r="C7" s="89"/>
      <c r="D7" s="92" t="s">
        <v>41</v>
      </c>
      <c r="E7" s="91"/>
      <c r="F7" s="92" t="s">
        <v>44</v>
      </c>
    </row>
    <row r="8" spans="1:6" ht="15" customHeight="1">
      <c r="A8" s="93"/>
      <c r="B8" s="94"/>
      <c r="C8" s="95" t="s">
        <v>144</v>
      </c>
      <c r="D8" s="96" t="s">
        <v>153</v>
      </c>
      <c r="E8" s="95" t="s">
        <v>144</v>
      </c>
      <c r="F8" s="96" t="s">
        <v>153</v>
      </c>
    </row>
    <row r="9" spans="1:6" ht="15" customHeight="1">
      <c r="A9" s="97"/>
      <c r="B9" s="98"/>
      <c r="C9" s="99" t="s">
        <v>80</v>
      </c>
      <c r="D9" s="99" t="s">
        <v>80</v>
      </c>
      <c r="E9" s="99" t="s">
        <v>80</v>
      </c>
      <c r="F9" s="100" t="s">
        <v>80</v>
      </c>
    </row>
    <row r="10" spans="1:6" ht="18" customHeight="1">
      <c r="A10" s="101">
        <v>1</v>
      </c>
      <c r="B10" s="102" t="s">
        <v>45</v>
      </c>
      <c r="C10" s="103">
        <v>6417</v>
      </c>
      <c r="D10" s="104">
        <v>6955</v>
      </c>
      <c r="E10" s="103">
        <v>20229</v>
      </c>
      <c r="F10" s="104">
        <v>20040</v>
      </c>
    </row>
    <row r="11" spans="1:6" ht="18" customHeight="1">
      <c r="A11" s="101">
        <v>2</v>
      </c>
      <c r="B11" s="102" t="s">
        <v>117</v>
      </c>
      <c r="C11" s="103">
        <v>1226</v>
      </c>
      <c r="D11" s="104">
        <v>1473</v>
      </c>
      <c r="E11" s="103">
        <v>3726</v>
      </c>
      <c r="F11" s="104">
        <v>3772</v>
      </c>
    </row>
    <row r="12" spans="1:6" ht="18" customHeight="1">
      <c r="A12" s="93">
        <v>3</v>
      </c>
      <c r="B12" s="105" t="s">
        <v>118</v>
      </c>
      <c r="C12" s="106">
        <v>1210</v>
      </c>
      <c r="D12" s="107">
        <v>1096</v>
      </c>
      <c r="E12" s="106">
        <v>3137</v>
      </c>
      <c r="F12" s="107">
        <v>2713</v>
      </c>
    </row>
    <row r="13" spans="1:6" ht="18" customHeight="1">
      <c r="A13" s="108">
        <v>4</v>
      </c>
      <c r="B13" s="109" t="s">
        <v>119</v>
      </c>
      <c r="C13" s="110"/>
      <c r="D13" s="110"/>
      <c r="E13" s="110"/>
      <c r="F13" s="110"/>
    </row>
    <row r="14" spans="1:6" ht="18" customHeight="1">
      <c r="A14" s="111"/>
      <c r="B14" s="112" t="s">
        <v>120</v>
      </c>
      <c r="C14" s="113">
        <v>1210</v>
      </c>
      <c r="D14" s="113">
        <v>1096</v>
      </c>
      <c r="E14" s="113">
        <v>3137</v>
      </c>
      <c r="F14" s="113">
        <v>2713</v>
      </c>
    </row>
    <row r="15" spans="1:6" ht="18" customHeight="1">
      <c r="A15" s="101">
        <v>5</v>
      </c>
      <c r="B15" s="102" t="s">
        <v>121</v>
      </c>
      <c r="C15" s="114">
        <v>2.96</v>
      </c>
      <c r="D15" s="115">
        <v>2.67</v>
      </c>
      <c r="E15" s="116">
        <v>7.67</v>
      </c>
      <c r="F15" s="115">
        <v>6.62</v>
      </c>
    </row>
    <row r="16" spans="1:6" ht="18" customHeight="1">
      <c r="A16" s="97">
        <v>6</v>
      </c>
      <c r="B16" s="111" t="s">
        <v>122</v>
      </c>
      <c r="C16" s="116">
        <v>0</v>
      </c>
      <c r="D16" s="115">
        <v>0</v>
      </c>
      <c r="E16" s="116">
        <v>4.5</v>
      </c>
      <c r="F16" s="115">
        <v>3.5</v>
      </c>
    </row>
    <row r="17" spans="1:6" ht="15" customHeight="1">
      <c r="A17" s="101"/>
      <c r="B17" s="117"/>
      <c r="C17" s="103"/>
      <c r="D17" s="103"/>
      <c r="E17" s="103"/>
      <c r="F17" s="118"/>
    </row>
    <row r="18" spans="1:6" ht="15" customHeight="1">
      <c r="A18" s="119"/>
      <c r="B18" s="86"/>
      <c r="C18" s="145" t="s">
        <v>123</v>
      </c>
      <c r="D18" s="144"/>
      <c r="E18" s="143" t="s">
        <v>124</v>
      </c>
      <c r="F18" s="144"/>
    </row>
    <row r="19" spans="1:6" ht="15" customHeight="1">
      <c r="A19" s="111"/>
      <c r="B19" s="98"/>
      <c r="C19" s="152"/>
      <c r="D19" s="151"/>
      <c r="E19" s="150" t="s">
        <v>125</v>
      </c>
      <c r="F19" s="151"/>
    </row>
    <row r="20" spans="1:6" ht="18" customHeight="1">
      <c r="A20" s="105">
        <v>7</v>
      </c>
      <c r="B20" s="120" t="s">
        <v>126</v>
      </c>
      <c r="C20" s="121"/>
      <c r="D20" s="122"/>
      <c r="E20" s="121"/>
      <c r="F20" s="122"/>
    </row>
    <row r="21" spans="1:6" ht="15" customHeight="1">
      <c r="A21" s="123"/>
      <c r="B21" s="124" t="s">
        <v>127</v>
      </c>
      <c r="C21" s="125"/>
      <c r="D21" s="137">
        <v>1.31</v>
      </c>
      <c r="E21" s="126"/>
      <c r="F21" s="137">
        <v>1.28</v>
      </c>
    </row>
    <row r="22" spans="1:6" ht="15" customHeight="1">
      <c r="A22" s="85"/>
      <c r="B22" s="86"/>
      <c r="C22" s="127"/>
      <c r="D22" s="127"/>
      <c r="E22" s="127"/>
      <c r="F22" s="128"/>
    </row>
    <row r="23" spans="1:6" ht="15" customHeight="1">
      <c r="A23" s="93" t="s">
        <v>128</v>
      </c>
      <c r="B23" s="88"/>
      <c r="C23" s="129"/>
      <c r="D23" s="129"/>
      <c r="E23" s="129"/>
      <c r="F23" s="130"/>
    </row>
    <row r="24" spans="1:6" ht="15" customHeight="1">
      <c r="A24" s="93"/>
      <c r="B24" s="94"/>
      <c r="C24" s="129"/>
      <c r="D24" s="129"/>
      <c r="E24" s="129"/>
      <c r="F24" s="130"/>
    </row>
    <row r="25" spans="1:6" ht="15" customHeight="1">
      <c r="A25" s="93"/>
      <c r="B25" s="94"/>
      <c r="C25" s="129"/>
      <c r="D25" s="129"/>
      <c r="E25" s="129"/>
      <c r="F25" s="130"/>
    </row>
    <row r="26" spans="1:6" ht="15" customHeight="1">
      <c r="A26" s="93"/>
      <c r="B26" s="94"/>
      <c r="C26" s="129"/>
      <c r="D26" s="129"/>
      <c r="E26" s="129"/>
      <c r="F26" s="130"/>
    </row>
    <row r="27" spans="1:6" ht="15" customHeight="1">
      <c r="A27" s="131"/>
      <c r="B27" s="132"/>
      <c r="C27" s="132"/>
      <c r="D27" s="132"/>
      <c r="E27" s="132"/>
      <c r="F27" s="133"/>
    </row>
    <row r="28" ht="15" customHeight="1"/>
    <row r="29" ht="15" customHeight="1"/>
    <row r="30" ht="15" customHeight="1">
      <c r="A30" s="84" t="s">
        <v>156</v>
      </c>
    </row>
    <row r="31" spans="1:2" ht="15" customHeight="1">
      <c r="A31" s="84"/>
      <c r="B31" s="84"/>
    </row>
    <row r="32" spans="1:6" ht="15" customHeight="1">
      <c r="A32" s="85"/>
      <c r="B32" s="86"/>
      <c r="C32" s="148" t="s">
        <v>36</v>
      </c>
      <c r="D32" s="149"/>
      <c r="E32" s="146" t="s">
        <v>37</v>
      </c>
      <c r="F32" s="147"/>
    </row>
    <row r="33" spans="1:6" ht="15" customHeight="1">
      <c r="A33" s="87"/>
      <c r="B33" s="88"/>
      <c r="C33" s="89" t="s">
        <v>115</v>
      </c>
      <c r="D33" s="90" t="s">
        <v>116</v>
      </c>
      <c r="E33" s="91" t="s">
        <v>115</v>
      </c>
      <c r="F33" s="90" t="s">
        <v>116</v>
      </c>
    </row>
    <row r="34" spans="1:6" ht="15" customHeight="1">
      <c r="A34" s="87"/>
      <c r="B34" s="88"/>
      <c r="C34" s="89" t="s">
        <v>41</v>
      </c>
      <c r="D34" s="92" t="s">
        <v>42</v>
      </c>
      <c r="E34" s="91" t="s">
        <v>43</v>
      </c>
      <c r="F34" s="92" t="s">
        <v>42</v>
      </c>
    </row>
    <row r="35" spans="1:6" ht="15" customHeight="1">
      <c r="A35" s="87"/>
      <c r="B35" s="88"/>
      <c r="C35" s="89"/>
      <c r="D35" s="92" t="s">
        <v>41</v>
      </c>
      <c r="E35" s="91"/>
      <c r="F35" s="92" t="s">
        <v>44</v>
      </c>
    </row>
    <row r="36" spans="1:6" ht="15" customHeight="1">
      <c r="A36" s="93"/>
      <c r="B36" s="94"/>
      <c r="C36" s="95" t="s">
        <v>144</v>
      </c>
      <c r="D36" s="96" t="s">
        <v>153</v>
      </c>
      <c r="E36" s="95" t="s">
        <v>144</v>
      </c>
      <c r="F36" s="96" t="s">
        <v>153</v>
      </c>
    </row>
    <row r="37" spans="1:6" ht="18" customHeight="1">
      <c r="A37" s="97"/>
      <c r="B37" s="98"/>
      <c r="C37" s="134" t="s">
        <v>80</v>
      </c>
      <c r="D37" s="134" t="s">
        <v>80</v>
      </c>
      <c r="E37" s="134" t="s">
        <v>80</v>
      </c>
      <c r="F37" s="100" t="s">
        <v>80</v>
      </c>
    </row>
    <row r="38" spans="1:6" ht="18" customHeight="1">
      <c r="A38" s="101">
        <v>1</v>
      </c>
      <c r="B38" s="102" t="s">
        <v>129</v>
      </c>
      <c r="C38" s="103">
        <v>215</v>
      </c>
      <c r="D38" s="104">
        <v>249</v>
      </c>
      <c r="E38" s="103">
        <v>710</v>
      </c>
      <c r="F38" s="104">
        <v>718</v>
      </c>
    </row>
    <row r="39" spans="1:6" ht="18" customHeight="1">
      <c r="A39" s="102">
        <v>2</v>
      </c>
      <c r="B39" s="102" t="s">
        <v>130</v>
      </c>
      <c r="C39" s="103">
        <v>0</v>
      </c>
      <c r="D39" s="104">
        <v>0</v>
      </c>
      <c r="E39" s="103">
        <v>0</v>
      </c>
      <c r="F39" s="104">
        <v>0</v>
      </c>
    </row>
    <row r="41" spans="1:6" ht="18" customHeight="1">
      <c r="A41" s="94" t="s">
        <v>128</v>
      </c>
      <c r="C41" s="135"/>
      <c r="D41" s="135"/>
      <c r="E41" s="135"/>
      <c r="F41" s="135"/>
    </row>
  </sheetData>
  <mergeCells count="8">
    <mergeCell ref="E32:F32"/>
    <mergeCell ref="C32:D32"/>
    <mergeCell ref="E19:F19"/>
    <mergeCell ref="C19:D19"/>
    <mergeCell ref="E18:F18"/>
    <mergeCell ref="C18:D18"/>
    <mergeCell ref="E4:F4"/>
    <mergeCell ref="C4:D4"/>
  </mergeCells>
  <printOptions/>
  <pageMargins left="0.5" right="0.25" top="0.5" bottom="0.5" header="0.5" footer="0.5"/>
  <pageSetup horizontalDpi="180" verticalDpi="180" orientation="portrait" paperSize="9" r:id="rId1"/>
  <headerFooter alignWithMargins="0">
    <oddFooter>&amp;RPage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B840SLL</cp:lastModifiedBy>
  <cp:lastPrinted>2008-11-24T08:32:47Z</cp:lastPrinted>
  <dcterms:created xsi:type="dcterms:W3CDTF">2004-03-03T07:13:25Z</dcterms:created>
  <dcterms:modified xsi:type="dcterms:W3CDTF">2008-11-24T08:33:08Z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-658393663</vt:i4>
  </property>
  <property fmtid="{D5CDD505-2E9C-101B-9397-08002B2CF9AE}" pid="3" name="_EmailSubject">
    <vt:lpwstr>final report 092008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  <property fmtid="{D5CDD505-2E9C-101B-9397-08002B2CF9AE}" pid="6" name="_PreviousAdHocReviewCycleID">
    <vt:i4>747646737</vt:i4>
  </property>
  <property fmtid="{D5CDD505-2E9C-101B-9397-08002B2CF9AE}" pid="7" name="_ReviewingToolsShownOnce">
    <vt:lpwstr/>
  </property>
</Properties>
</file>